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8" windowWidth="14808" windowHeight="8016"/>
  </bookViews>
  <sheets>
    <sheet name="19-20 trajectory" sheetId="12" r:id="rId1"/>
  </sheets>
  <definedNames>
    <definedName name="_xlnm._FilterDatabase" localSheetId="0" hidden="1">'19-20 trajectory'!$A$1:$AP$316</definedName>
    <definedName name="_xlnm.Print_Area" localSheetId="0">'19-20 trajectory'!$A$1:$AP$316</definedName>
  </definedNames>
  <calcPr calcId="145621"/>
</workbook>
</file>

<file path=xl/calcChain.xml><?xml version="1.0" encoding="utf-8"?>
<calcChain xmlns="http://schemas.openxmlformats.org/spreadsheetml/2006/main">
  <c r="X317" i="12" l="1"/>
  <c r="Y317" i="12"/>
  <c r="Z317" i="12"/>
  <c r="AA317" i="12"/>
  <c r="AB317" i="12"/>
  <c r="AC317" i="12"/>
  <c r="AD317" i="12"/>
  <c r="AE317" i="12"/>
  <c r="AF317" i="12"/>
  <c r="AG317" i="12"/>
  <c r="AH317" i="12"/>
  <c r="AI317" i="12"/>
  <c r="AJ317" i="12"/>
  <c r="AK317" i="12"/>
  <c r="AL317" i="12"/>
  <c r="W317" i="12"/>
  <c r="X316" i="12"/>
  <c r="Y316" i="12"/>
  <c r="Z316" i="12"/>
  <c r="AA316" i="12"/>
  <c r="AB316" i="12"/>
  <c r="AC316" i="12"/>
  <c r="AD316" i="12"/>
  <c r="AE316" i="12"/>
  <c r="AF316" i="12"/>
  <c r="AG316" i="12"/>
  <c r="AH316" i="12"/>
  <c r="AI316" i="12"/>
  <c r="AJ316" i="12"/>
  <c r="AK316" i="12"/>
  <c r="AL316" i="12"/>
  <c r="AM316" i="12"/>
  <c r="AN316" i="12"/>
  <c r="S316" i="12"/>
  <c r="T316" i="12"/>
  <c r="U316" i="12"/>
  <c r="V316" i="12"/>
  <c r="W316" i="12"/>
  <c r="AP90" i="12"/>
  <c r="AP92" i="12"/>
  <c r="AP93" i="12"/>
  <c r="AP99" i="12"/>
  <c r="AP97" i="12"/>
  <c r="AP98" i="12"/>
  <c r="AP94" i="12"/>
  <c r="AP95" i="12"/>
  <c r="AP96" i="12"/>
  <c r="AP102" i="12"/>
  <c r="AP100" i="12"/>
  <c r="AP101" i="12"/>
  <c r="AP103" i="12"/>
  <c r="AP105" i="12"/>
  <c r="AP104" i="12"/>
  <c r="AP106" i="12"/>
  <c r="AP108" i="12"/>
  <c r="AP107" i="12"/>
  <c r="AP124" i="12"/>
  <c r="AP122" i="12"/>
  <c r="AP111" i="12"/>
  <c r="AP121" i="12"/>
  <c r="AP112" i="12"/>
  <c r="AP114" i="12"/>
  <c r="AP120" i="12"/>
  <c r="AP115" i="12"/>
  <c r="AP109" i="12"/>
  <c r="AP113" i="12"/>
  <c r="AP110" i="12"/>
  <c r="AP123" i="12"/>
  <c r="AP117" i="12"/>
  <c r="AP118" i="12"/>
  <c r="AP116" i="12"/>
  <c r="AP119" i="12"/>
  <c r="AP129" i="12"/>
  <c r="AP139" i="12"/>
  <c r="AP131" i="12"/>
  <c r="AP132" i="12"/>
  <c r="AP138" i="12"/>
  <c r="AP133" i="12"/>
  <c r="AP140" i="12"/>
  <c r="AP137" i="12"/>
  <c r="AP136" i="12"/>
  <c r="AP141" i="12"/>
  <c r="AP134" i="12"/>
  <c r="AP128" i="12"/>
  <c r="AP127" i="12"/>
  <c r="AP125" i="12"/>
  <c r="AP126" i="12"/>
  <c r="AP135" i="12"/>
  <c r="AP130" i="12"/>
  <c r="AP142" i="12"/>
  <c r="AP172" i="12"/>
  <c r="AP164" i="12"/>
  <c r="AP147" i="12"/>
  <c r="AP168" i="12"/>
  <c r="AP144" i="12"/>
  <c r="AP154" i="12"/>
  <c r="AP170" i="12"/>
  <c r="AP150" i="12"/>
  <c r="AP157" i="12"/>
  <c r="AP158" i="12"/>
  <c r="AP152" i="12"/>
  <c r="AP159" i="12"/>
  <c r="AP146" i="12"/>
  <c r="AP153" i="12"/>
  <c r="AP165" i="12"/>
  <c r="AP143" i="12"/>
  <c r="AP169" i="12"/>
  <c r="AP151" i="12"/>
  <c r="AP145" i="12"/>
  <c r="AP171" i="12"/>
  <c r="AP155" i="12"/>
  <c r="AP162" i="12"/>
  <c r="AP161" i="12"/>
  <c r="AP167" i="12"/>
  <c r="AP148" i="12"/>
  <c r="AP163" i="12"/>
  <c r="AP156" i="12"/>
  <c r="AP174" i="12"/>
  <c r="AP160" i="12"/>
  <c r="AP173" i="12"/>
  <c r="AP149" i="12"/>
  <c r="AP166" i="12"/>
  <c r="AP200" i="12"/>
  <c r="AP279" i="12"/>
  <c r="AP267" i="12"/>
  <c r="AP242" i="12"/>
  <c r="AP257" i="12"/>
  <c r="AP243" i="12"/>
  <c r="AP275" i="12"/>
  <c r="AP258" i="12"/>
  <c r="AP244" i="12"/>
  <c r="AP239" i="12"/>
  <c r="AP207" i="12"/>
  <c r="AP245" i="12"/>
  <c r="AP283" i="12"/>
  <c r="AP300" i="12"/>
  <c r="AP183" i="12"/>
  <c r="AP209" i="12"/>
  <c r="AP246" i="12"/>
  <c r="AP284" i="12"/>
  <c r="AP247" i="12"/>
  <c r="AP286" i="12"/>
  <c r="AP179" i="12"/>
  <c r="AP296" i="12"/>
  <c r="AP255" i="12"/>
  <c r="AP193" i="12"/>
  <c r="AP259" i="12"/>
  <c r="AP303" i="12"/>
  <c r="AP281" i="12"/>
  <c r="AP285" i="12"/>
  <c r="AP287" i="12"/>
  <c r="AP270" i="12"/>
  <c r="AP271" i="12"/>
  <c r="AP233" i="12"/>
  <c r="AP222" i="12"/>
  <c r="AP196" i="12"/>
  <c r="AP288" i="12"/>
  <c r="AP197" i="12"/>
  <c r="AP260" i="12"/>
  <c r="AP175" i="12"/>
  <c r="AP178" i="12"/>
  <c r="AP203" i="12"/>
  <c r="AP180" i="12"/>
  <c r="AP184" i="12"/>
  <c r="AP272" i="12"/>
  <c r="AP228" i="12"/>
  <c r="AP185" i="12"/>
  <c r="AP186" i="12"/>
  <c r="AP191" i="12"/>
  <c r="AP194" i="12"/>
  <c r="AP289" i="12"/>
  <c r="AP195" i="12"/>
  <c r="AP256" i="12"/>
  <c r="AP198" i="12"/>
  <c r="AP210" i="12"/>
  <c r="AP199" i="12"/>
  <c r="AP201" i="12"/>
  <c r="AP204" i="12"/>
  <c r="AP219" i="12"/>
  <c r="AP187" i="12"/>
  <c r="AP211" i="12"/>
  <c r="AP205" i="12"/>
  <c r="AP208" i="12"/>
  <c r="AP248" i="12"/>
  <c r="AP213" i="12"/>
  <c r="AP212" i="12"/>
  <c r="AP276" i="12"/>
  <c r="AP217" i="12"/>
  <c r="AP220" i="12"/>
  <c r="AP224" i="12"/>
  <c r="AP234" i="12"/>
  <c r="AP229" i="12"/>
  <c r="AP230" i="12"/>
  <c r="AP231" i="12"/>
  <c r="AP232" i="12"/>
  <c r="AP235" i="12"/>
  <c r="AP249" i="12"/>
  <c r="AP273" i="12"/>
  <c r="AP236" i="12"/>
  <c r="AP188" i="12"/>
  <c r="AP237" i="12"/>
  <c r="AP261" i="12"/>
  <c r="AP240" i="12"/>
  <c r="AP250" i="12"/>
  <c r="AP262" i="12"/>
  <c r="AP263" i="12"/>
  <c r="AP264" i="12"/>
  <c r="AP181" i="12"/>
  <c r="AP192" i="12"/>
  <c r="AP182" i="12"/>
  <c r="AP268" i="12"/>
  <c r="AP225" i="12"/>
  <c r="AP280" i="12"/>
  <c r="AP189" i="12"/>
  <c r="AP294" i="12"/>
  <c r="AP226" i="12"/>
  <c r="AP176" i="12"/>
  <c r="AP282" i="12"/>
  <c r="AP290" i="12"/>
  <c r="AP251" i="12"/>
  <c r="AP177" i="12"/>
  <c r="AP291" i="12"/>
  <c r="AP292" i="12"/>
  <c r="AP238" i="12"/>
  <c r="AP252" i="12"/>
  <c r="AP301" i="12"/>
  <c r="AP298" i="12"/>
  <c r="AP269" i="12"/>
  <c r="AP214" i="12"/>
  <c r="AP299" i="12"/>
  <c r="AP253" i="12"/>
  <c r="AP302" i="12"/>
  <c r="AP277" i="12"/>
  <c r="AP304" i="12"/>
  <c r="AP254" i="12"/>
  <c r="AP215" i="12"/>
  <c r="AP265" i="12"/>
  <c r="AP293" i="12"/>
  <c r="AP305" i="12"/>
  <c r="AP241" i="12"/>
  <c r="AP218" i="12"/>
  <c r="AP297" i="12"/>
  <c r="AP202" i="12"/>
  <c r="AP274" i="12"/>
  <c r="AP278" i="12"/>
  <c r="AP223" i="12"/>
  <c r="AP295" i="12"/>
  <c r="AP227" i="12"/>
  <c r="AP206" i="12"/>
  <c r="AP221" i="12"/>
  <c r="AP216" i="12"/>
  <c r="AP190" i="12"/>
  <c r="AP266" i="12"/>
  <c r="AP311" i="12"/>
  <c r="AP309" i="12"/>
  <c r="AP312" i="12"/>
  <c r="AP306" i="12"/>
  <c r="AP307" i="12"/>
  <c r="AP313" i="12"/>
  <c r="AP308" i="12"/>
  <c r="AP310" i="12"/>
  <c r="AP314" i="12"/>
  <c r="AP315" i="12"/>
  <c r="AP2" i="12"/>
  <c r="AP4" i="12"/>
  <c r="AP3" i="12"/>
  <c r="AP5" i="12"/>
  <c r="AP7" i="12"/>
  <c r="AP6" i="12"/>
  <c r="AP8" i="12"/>
  <c r="AP77" i="12"/>
  <c r="AP10" i="12"/>
  <c r="AP13" i="12"/>
  <c r="AP9" i="12"/>
  <c r="AP11" i="12"/>
  <c r="AP12" i="12"/>
  <c r="AP81" i="12"/>
  <c r="AP16" i="12"/>
  <c r="AP14" i="12"/>
  <c r="AP15" i="12"/>
  <c r="AP17" i="12"/>
  <c r="AP18" i="12"/>
  <c r="AP19" i="12"/>
  <c r="AP22" i="12"/>
  <c r="AP20" i="12"/>
  <c r="AP21" i="12"/>
  <c r="AP23" i="12"/>
  <c r="AP24" i="12"/>
  <c r="AP25" i="12"/>
  <c r="AP26" i="12"/>
  <c r="AP30" i="12"/>
  <c r="AP27" i="12"/>
  <c r="AP28" i="12"/>
  <c r="AP29" i="12"/>
  <c r="AP31" i="12"/>
  <c r="AP32" i="12"/>
  <c r="AP33" i="12"/>
  <c r="AP34" i="12"/>
  <c r="AP35" i="12"/>
  <c r="AP36" i="12"/>
  <c r="AP79" i="12"/>
  <c r="AP85" i="12"/>
  <c r="AP87" i="12"/>
  <c r="AP46" i="12"/>
  <c r="AP41" i="12"/>
  <c r="AP40" i="12"/>
  <c r="AP39" i="12"/>
  <c r="AP47" i="12"/>
  <c r="AP49" i="12"/>
  <c r="AP83" i="12"/>
  <c r="AP43" i="12"/>
  <c r="AP50" i="12"/>
  <c r="AP78" i="12"/>
  <c r="AP44" i="12"/>
  <c r="AP52" i="12"/>
  <c r="AP54" i="12"/>
  <c r="AP53" i="12"/>
  <c r="AP37" i="12"/>
  <c r="AP42" i="12"/>
  <c r="AP60" i="12"/>
  <c r="AP51" i="12"/>
  <c r="AP38" i="12"/>
  <c r="AP45" i="12"/>
  <c r="AP48" i="12"/>
  <c r="AP61" i="12"/>
  <c r="AP62" i="12"/>
  <c r="AP59" i="12"/>
  <c r="AP84" i="12"/>
  <c r="AP80" i="12"/>
  <c r="AP91" i="12"/>
  <c r="AP88" i="12"/>
  <c r="AP75" i="12"/>
  <c r="AP89" i="12"/>
  <c r="AP74" i="12"/>
  <c r="AP76" i="12"/>
  <c r="AP55" i="12"/>
  <c r="AP82" i="12"/>
  <c r="AP56" i="12"/>
  <c r="AP57" i="12"/>
  <c r="AP58" i="12"/>
  <c r="AP86" i="12"/>
  <c r="AP63" i="12"/>
  <c r="AP64" i="12"/>
  <c r="AP65" i="12"/>
  <c r="AP66" i="12"/>
  <c r="AP67" i="12"/>
  <c r="AP69" i="12"/>
  <c r="AP68" i="12"/>
  <c r="AP70" i="12"/>
  <c r="AP71" i="12"/>
  <c r="AP73" i="12"/>
  <c r="AP72" i="12"/>
  <c r="AO90" i="12"/>
  <c r="AO92" i="12"/>
  <c r="AO93" i="12"/>
  <c r="AO99" i="12"/>
  <c r="AO97" i="12"/>
  <c r="AO98" i="12"/>
  <c r="AO94" i="12"/>
  <c r="AO95" i="12"/>
  <c r="AO96" i="12"/>
  <c r="AO102" i="12"/>
  <c r="AO100" i="12"/>
  <c r="AO101" i="12"/>
  <c r="AO103" i="12"/>
  <c r="AO105" i="12"/>
  <c r="AO104" i="12"/>
  <c r="AO106" i="12"/>
  <c r="AO108" i="12"/>
  <c r="AO107" i="12"/>
  <c r="AO124" i="12"/>
  <c r="AO122" i="12"/>
  <c r="AO111" i="12"/>
  <c r="AO121" i="12"/>
  <c r="AO112" i="12"/>
  <c r="AO114" i="12"/>
  <c r="AO120" i="12"/>
  <c r="AO115" i="12"/>
  <c r="AO109" i="12"/>
  <c r="AO113" i="12"/>
  <c r="AO110" i="12"/>
  <c r="AO123" i="12"/>
  <c r="AO117" i="12"/>
  <c r="AO118" i="12"/>
  <c r="AO116" i="12"/>
  <c r="AO119" i="12"/>
  <c r="AO129" i="12"/>
  <c r="AO139" i="12"/>
  <c r="AO131" i="12"/>
  <c r="AO132" i="12"/>
  <c r="AO138" i="12"/>
  <c r="AO133" i="12"/>
  <c r="AO140" i="12"/>
  <c r="AO137" i="12"/>
  <c r="AO136" i="12"/>
  <c r="AO141" i="12"/>
  <c r="AO134" i="12"/>
  <c r="AO128" i="12"/>
  <c r="AO127" i="12"/>
  <c r="AO125" i="12"/>
  <c r="AO126" i="12"/>
  <c r="AO135" i="12"/>
  <c r="AO130" i="12"/>
  <c r="AO142" i="12"/>
  <c r="AO172" i="12"/>
  <c r="AO164" i="12"/>
  <c r="AO147" i="12"/>
  <c r="AO168" i="12"/>
  <c r="AO144" i="12"/>
  <c r="AO154" i="12"/>
  <c r="AO170" i="12"/>
  <c r="AO150" i="12"/>
  <c r="AO157" i="12"/>
  <c r="AO158" i="12"/>
  <c r="AO152" i="12"/>
  <c r="AO159" i="12"/>
  <c r="AO146" i="12"/>
  <c r="AO153" i="12"/>
  <c r="AO165" i="12"/>
  <c r="AO143" i="12"/>
  <c r="AO169" i="12"/>
  <c r="AO151" i="12"/>
  <c r="AO145" i="12"/>
  <c r="AO171" i="12"/>
  <c r="AO155" i="12"/>
  <c r="AO162" i="12"/>
  <c r="AO161" i="12"/>
  <c r="AO167" i="12"/>
  <c r="AO148" i="12"/>
  <c r="AO163" i="12"/>
  <c r="AO156" i="12"/>
  <c r="AO174" i="12"/>
  <c r="AO160" i="12"/>
  <c r="AO173" i="12"/>
  <c r="AO149" i="12"/>
  <c r="AO166" i="12"/>
  <c r="AO200" i="12"/>
  <c r="AO279" i="12"/>
  <c r="AO267" i="12"/>
  <c r="AO242" i="12"/>
  <c r="AO257" i="12"/>
  <c r="AO243" i="12"/>
  <c r="AO275" i="12"/>
  <c r="AO258" i="12"/>
  <c r="AO244" i="12"/>
  <c r="AO239" i="12"/>
  <c r="AO207" i="12"/>
  <c r="AO245" i="12"/>
  <c r="AO283" i="12"/>
  <c r="AO300" i="12"/>
  <c r="AO183" i="12"/>
  <c r="AO209" i="12"/>
  <c r="AO246" i="12"/>
  <c r="AO284" i="12"/>
  <c r="AO247" i="12"/>
  <c r="AO286" i="12"/>
  <c r="AO179" i="12"/>
  <c r="AO296" i="12"/>
  <c r="AO255" i="12"/>
  <c r="AO193" i="12"/>
  <c r="AO259" i="12"/>
  <c r="AO303" i="12"/>
  <c r="AO281" i="12"/>
  <c r="AO285" i="12"/>
  <c r="AO287" i="12"/>
  <c r="AO270" i="12"/>
  <c r="AO271" i="12"/>
  <c r="AO233" i="12"/>
  <c r="AO222" i="12"/>
  <c r="AO196" i="12"/>
  <c r="AO288" i="12"/>
  <c r="AO197" i="12"/>
  <c r="AO260" i="12"/>
  <c r="AO175" i="12"/>
  <c r="AO178" i="12"/>
  <c r="AO203" i="12"/>
  <c r="AO180" i="12"/>
  <c r="AO184" i="12"/>
  <c r="AO272" i="12"/>
  <c r="AO228" i="12"/>
  <c r="AO185" i="12"/>
  <c r="AO186" i="12"/>
  <c r="AO191" i="12"/>
  <c r="AO194" i="12"/>
  <c r="AO289" i="12"/>
  <c r="AO195" i="12"/>
  <c r="AO256" i="12"/>
  <c r="AO198" i="12"/>
  <c r="AO210" i="12"/>
  <c r="AO199" i="12"/>
  <c r="AO201" i="12"/>
  <c r="AO204" i="12"/>
  <c r="AO219" i="12"/>
  <c r="AO187" i="12"/>
  <c r="AO211" i="12"/>
  <c r="AO205" i="12"/>
  <c r="AO208" i="12"/>
  <c r="AO248" i="12"/>
  <c r="AO213" i="12"/>
  <c r="AO212" i="12"/>
  <c r="AO276" i="12"/>
  <c r="AO217" i="12"/>
  <c r="AO220" i="12"/>
  <c r="AO224" i="12"/>
  <c r="AO234" i="12"/>
  <c r="AO229" i="12"/>
  <c r="AO230" i="12"/>
  <c r="AO231" i="12"/>
  <c r="AO232" i="12"/>
  <c r="AO235" i="12"/>
  <c r="AO249" i="12"/>
  <c r="AO273" i="12"/>
  <c r="AO236" i="12"/>
  <c r="AO188" i="12"/>
  <c r="AO237" i="12"/>
  <c r="AO261" i="12"/>
  <c r="AO240" i="12"/>
  <c r="AO250" i="12"/>
  <c r="AO262" i="12"/>
  <c r="AO263" i="12"/>
  <c r="AO264" i="12"/>
  <c r="AO181" i="12"/>
  <c r="AO192" i="12"/>
  <c r="AO182" i="12"/>
  <c r="AO268" i="12"/>
  <c r="AO225" i="12"/>
  <c r="AO280" i="12"/>
  <c r="AO189" i="12"/>
  <c r="AO294" i="12"/>
  <c r="AO226" i="12"/>
  <c r="AO176" i="12"/>
  <c r="AO282" i="12"/>
  <c r="AO290" i="12"/>
  <c r="AO251" i="12"/>
  <c r="AO177" i="12"/>
  <c r="AO291" i="12"/>
  <c r="AO292" i="12"/>
  <c r="AO238" i="12"/>
  <c r="AO252" i="12"/>
  <c r="AO301" i="12"/>
  <c r="AO298" i="12"/>
  <c r="AO269" i="12"/>
  <c r="AO214" i="12"/>
  <c r="AO299" i="12"/>
  <c r="AO253" i="12"/>
  <c r="AO302" i="12"/>
  <c r="AO277" i="12"/>
  <c r="AO304" i="12"/>
  <c r="AO254" i="12"/>
  <c r="AO215" i="12"/>
  <c r="AO265" i="12"/>
  <c r="AO293" i="12"/>
  <c r="AO305" i="12"/>
  <c r="AO241" i="12"/>
  <c r="AO218" i="12"/>
  <c r="AO297" i="12"/>
  <c r="AO202" i="12"/>
  <c r="AO274" i="12"/>
  <c r="AO278" i="12"/>
  <c r="AO223" i="12"/>
  <c r="AO295" i="12"/>
  <c r="AO227" i="12"/>
  <c r="AO206" i="12"/>
  <c r="AO221" i="12"/>
  <c r="AO216" i="12"/>
  <c r="AO190" i="12"/>
  <c r="AO266" i="12"/>
  <c r="AO311" i="12"/>
  <c r="AO309" i="12"/>
  <c r="AO312" i="12"/>
  <c r="AO306" i="12"/>
  <c r="AO307" i="12"/>
  <c r="AO313" i="12"/>
  <c r="AO308" i="12"/>
  <c r="AO310" i="12"/>
  <c r="AO314" i="12"/>
  <c r="AO315" i="12"/>
  <c r="AP316" i="12" l="1"/>
  <c r="R92" i="12"/>
  <c r="R93" i="12"/>
  <c r="R99" i="12"/>
  <c r="R97" i="12"/>
  <c r="R98" i="12"/>
  <c r="R94" i="12"/>
  <c r="R95" i="12"/>
  <c r="R96" i="12"/>
  <c r="R102" i="12"/>
  <c r="R100" i="12"/>
  <c r="R101" i="12"/>
  <c r="R103" i="12"/>
  <c r="R105" i="12"/>
  <c r="R104" i="12"/>
  <c r="R106" i="12"/>
  <c r="R108" i="12"/>
  <c r="R107" i="12"/>
  <c r="R124" i="12"/>
  <c r="R122" i="12"/>
  <c r="R111" i="12"/>
  <c r="R121" i="12"/>
  <c r="R112" i="12"/>
  <c r="R114" i="12"/>
  <c r="R120" i="12"/>
  <c r="R115" i="12"/>
  <c r="R109" i="12"/>
  <c r="R113" i="12"/>
  <c r="R110" i="12"/>
  <c r="R123" i="12"/>
  <c r="R117" i="12"/>
  <c r="R118" i="12"/>
  <c r="R116" i="12"/>
  <c r="R119" i="12"/>
  <c r="R129" i="12"/>
  <c r="R139" i="12"/>
  <c r="R131" i="12"/>
  <c r="R132" i="12"/>
  <c r="R138" i="12"/>
  <c r="R133" i="12"/>
  <c r="R140" i="12"/>
  <c r="R137" i="12"/>
  <c r="R136" i="12"/>
  <c r="R141" i="12"/>
  <c r="R134" i="12"/>
  <c r="R128" i="12"/>
  <c r="R127" i="12"/>
  <c r="R125" i="12"/>
  <c r="R126" i="12"/>
  <c r="R135" i="12"/>
  <c r="R130" i="12"/>
  <c r="R142" i="12"/>
  <c r="R172" i="12"/>
  <c r="R164" i="12"/>
  <c r="R147" i="12"/>
  <c r="R168" i="12"/>
  <c r="R144" i="12"/>
  <c r="R154" i="12"/>
  <c r="R170" i="12"/>
  <c r="R150" i="12"/>
  <c r="R157" i="12"/>
  <c r="R158" i="12"/>
  <c r="R152" i="12"/>
  <c r="R159" i="12"/>
  <c r="R146" i="12"/>
  <c r="R153" i="12"/>
  <c r="R165" i="12"/>
  <c r="R143" i="12"/>
  <c r="R169" i="12"/>
  <c r="R151" i="12"/>
  <c r="R145" i="12"/>
  <c r="R171" i="12"/>
  <c r="R155" i="12"/>
  <c r="R162" i="12"/>
  <c r="R161" i="12"/>
  <c r="R167" i="12"/>
  <c r="R148" i="12"/>
  <c r="R163" i="12"/>
  <c r="R156" i="12"/>
  <c r="R174" i="12"/>
  <c r="R160" i="12"/>
  <c r="R173" i="12"/>
  <c r="R149" i="12"/>
  <c r="R166" i="12"/>
  <c r="R200" i="12"/>
  <c r="R279" i="12"/>
  <c r="R267" i="12"/>
  <c r="R242" i="12"/>
  <c r="R257" i="12"/>
  <c r="R243" i="12"/>
  <c r="R275" i="12"/>
  <c r="R258" i="12"/>
  <c r="R244" i="12"/>
  <c r="R239" i="12"/>
  <c r="R207" i="12"/>
  <c r="R245" i="12"/>
  <c r="R283" i="12"/>
  <c r="R300" i="12"/>
  <c r="R183" i="12"/>
  <c r="R209" i="12"/>
  <c r="R246" i="12"/>
  <c r="R284" i="12"/>
  <c r="R247" i="12"/>
  <c r="R286" i="12"/>
  <c r="R179" i="12"/>
  <c r="R296" i="12"/>
  <c r="R255" i="12"/>
  <c r="R193" i="12"/>
  <c r="R259" i="12"/>
  <c r="R303" i="12"/>
  <c r="R281" i="12"/>
  <c r="R285" i="12"/>
  <c r="R287" i="12"/>
  <c r="R270" i="12"/>
  <c r="R271" i="12"/>
  <c r="R233" i="12"/>
  <c r="R222" i="12"/>
  <c r="R196" i="12"/>
  <c r="R288" i="12"/>
  <c r="R197" i="12"/>
  <c r="R260" i="12"/>
  <c r="R175" i="12"/>
  <c r="R178" i="12"/>
  <c r="R203" i="12"/>
  <c r="R180" i="12"/>
  <c r="R184" i="12"/>
  <c r="R272" i="12"/>
  <c r="R228" i="12"/>
  <c r="R185" i="12"/>
  <c r="R186" i="12"/>
  <c r="R191" i="12"/>
  <c r="R194" i="12"/>
  <c r="R289" i="12"/>
  <c r="R195" i="12"/>
  <c r="R256" i="12"/>
  <c r="R198" i="12"/>
  <c r="R210" i="12"/>
  <c r="R199" i="12"/>
  <c r="R201" i="12"/>
  <c r="R204" i="12"/>
  <c r="R219" i="12"/>
  <c r="R187" i="12"/>
  <c r="R211" i="12"/>
  <c r="R205" i="12"/>
  <c r="R208" i="12"/>
  <c r="R248" i="12"/>
  <c r="R213" i="12"/>
  <c r="R212" i="12"/>
  <c r="R276" i="12"/>
  <c r="R217" i="12"/>
  <c r="R220" i="12"/>
  <c r="R224" i="12"/>
  <c r="R234" i="12"/>
  <c r="R229" i="12"/>
  <c r="R230" i="12"/>
  <c r="R231" i="12"/>
  <c r="R232" i="12"/>
  <c r="R235" i="12"/>
  <c r="R249" i="12"/>
  <c r="R273" i="12"/>
  <c r="R236" i="12"/>
  <c r="R188" i="12"/>
  <c r="R237" i="12"/>
  <c r="R261" i="12"/>
  <c r="R240" i="12"/>
  <c r="R250" i="12"/>
  <c r="R262" i="12"/>
  <c r="R263" i="12"/>
  <c r="R264" i="12"/>
  <c r="R181" i="12"/>
  <c r="R192" i="12"/>
  <c r="R182" i="12"/>
  <c r="R268" i="12"/>
  <c r="R225" i="12"/>
  <c r="R280" i="12"/>
  <c r="R189" i="12"/>
  <c r="R294" i="12"/>
  <c r="R226" i="12"/>
  <c r="R176" i="12"/>
  <c r="R282" i="12"/>
  <c r="R290" i="12"/>
  <c r="R251" i="12"/>
  <c r="R177" i="12"/>
  <c r="R291" i="12"/>
  <c r="R292" i="12"/>
  <c r="R238" i="12"/>
  <c r="R252" i="12"/>
  <c r="R301" i="12"/>
  <c r="R298" i="12"/>
  <c r="R269" i="12"/>
  <c r="R214" i="12"/>
  <c r="R299" i="12"/>
  <c r="R253" i="12"/>
  <c r="R302" i="12"/>
  <c r="R277" i="12"/>
  <c r="R304" i="12"/>
  <c r="R254" i="12"/>
  <c r="R215" i="12"/>
  <c r="R265" i="12"/>
  <c r="R293" i="12"/>
  <c r="R305" i="12"/>
  <c r="R241" i="12"/>
  <c r="R218" i="12"/>
  <c r="R297" i="12"/>
  <c r="R202" i="12"/>
  <c r="R274" i="12"/>
  <c r="R278" i="12"/>
  <c r="R223" i="12"/>
  <c r="R295" i="12"/>
  <c r="R227" i="12"/>
  <c r="R206" i="12"/>
  <c r="R221" i="12"/>
  <c r="R216" i="12"/>
  <c r="R190" i="12"/>
  <c r="R266" i="12"/>
  <c r="R311" i="12"/>
  <c r="R309" i="12"/>
  <c r="R312" i="12"/>
  <c r="R306" i="12"/>
  <c r="R307" i="12"/>
  <c r="R313" i="12"/>
  <c r="R308" i="12"/>
  <c r="R310" i="12"/>
  <c r="R314" i="12"/>
  <c r="R90" i="12"/>
  <c r="N92" i="12"/>
  <c r="N93" i="12"/>
  <c r="N99" i="12"/>
  <c r="N97" i="12"/>
  <c r="N98" i="12"/>
  <c r="N94" i="12"/>
  <c r="N95" i="12"/>
  <c r="N96" i="12"/>
  <c r="N102" i="12"/>
  <c r="N100" i="12"/>
  <c r="N101" i="12"/>
  <c r="N103" i="12"/>
  <c r="N105" i="12"/>
  <c r="N104" i="12"/>
  <c r="N106" i="12"/>
  <c r="N108" i="12"/>
  <c r="N107" i="12"/>
  <c r="N124" i="12"/>
  <c r="N122" i="12"/>
  <c r="N111" i="12"/>
  <c r="N121" i="12"/>
  <c r="N112" i="12"/>
  <c r="N114" i="12"/>
  <c r="N120" i="12"/>
  <c r="N115" i="12"/>
  <c r="N109" i="12"/>
  <c r="N113" i="12"/>
  <c r="N110" i="12"/>
  <c r="N123" i="12"/>
  <c r="N117" i="12"/>
  <c r="N118" i="12"/>
  <c r="N116" i="12"/>
  <c r="N119" i="12"/>
  <c r="N129" i="12"/>
  <c r="N139" i="12"/>
  <c r="N131" i="12"/>
  <c r="N132" i="12"/>
  <c r="N138" i="12"/>
  <c r="N133" i="12"/>
  <c r="N140" i="12"/>
  <c r="N137" i="12"/>
  <c r="N136" i="12"/>
  <c r="N141" i="12"/>
  <c r="N134" i="12"/>
  <c r="N128" i="12"/>
  <c r="N127" i="12"/>
  <c r="N125" i="12"/>
  <c r="N126" i="12"/>
  <c r="N135" i="12"/>
  <c r="N130" i="12"/>
  <c r="N142" i="12"/>
  <c r="N172" i="12"/>
  <c r="N164" i="12"/>
  <c r="N147" i="12"/>
  <c r="N168" i="12"/>
  <c r="N144" i="12"/>
  <c r="N154" i="12"/>
  <c r="N170" i="12"/>
  <c r="N150" i="12"/>
  <c r="N157" i="12"/>
  <c r="N158" i="12"/>
  <c r="N152" i="12"/>
  <c r="N159" i="12"/>
  <c r="N146" i="12"/>
  <c r="N153" i="12"/>
  <c r="N165" i="12"/>
  <c r="N143" i="12"/>
  <c r="N169" i="12"/>
  <c r="N151" i="12"/>
  <c r="N145" i="12"/>
  <c r="N171" i="12"/>
  <c r="N155" i="12"/>
  <c r="N162" i="12"/>
  <c r="N161" i="12"/>
  <c r="N167" i="12"/>
  <c r="N148" i="12"/>
  <c r="N163" i="12"/>
  <c r="N156" i="12"/>
  <c r="N174" i="12"/>
  <c r="N160" i="12"/>
  <c r="N173" i="12"/>
  <c r="N149" i="12"/>
  <c r="N166" i="12"/>
  <c r="N200" i="12"/>
  <c r="N279" i="12"/>
  <c r="N267" i="12"/>
  <c r="N242" i="12"/>
  <c r="N257" i="12"/>
  <c r="N243" i="12"/>
  <c r="N275" i="12"/>
  <c r="N258" i="12"/>
  <c r="N244" i="12"/>
  <c r="N239" i="12"/>
  <c r="N207" i="12"/>
  <c r="N245" i="12"/>
  <c r="N283" i="12"/>
  <c r="N300" i="12"/>
  <c r="N183" i="12"/>
  <c r="N209" i="12"/>
  <c r="N246" i="12"/>
  <c r="N284" i="12"/>
  <c r="N247" i="12"/>
  <c r="N286" i="12"/>
  <c r="N179" i="12"/>
  <c r="N296" i="12"/>
  <c r="N255" i="12"/>
  <c r="N193" i="12"/>
  <c r="N259" i="12"/>
  <c r="N303" i="12"/>
  <c r="N281" i="12"/>
  <c r="N285" i="12"/>
  <c r="N287" i="12"/>
  <c r="N270" i="12"/>
  <c r="N271" i="12"/>
  <c r="N233" i="12"/>
  <c r="N222" i="12"/>
  <c r="N196" i="12"/>
  <c r="N288" i="12"/>
  <c r="N197" i="12"/>
  <c r="N260" i="12"/>
  <c r="N175" i="12"/>
  <c r="N178" i="12"/>
  <c r="N203" i="12"/>
  <c r="N180" i="12"/>
  <c r="N184" i="12"/>
  <c r="N272" i="12"/>
  <c r="N228" i="12"/>
  <c r="N185" i="12"/>
  <c r="N186" i="12"/>
  <c r="N191" i="12"/>
  <c r="N194" i="12"/>
  <c r="N289" i="12"/>
  <c r="N195" i="12"/>
  <c r="N256" i="12"/>
  <c r="N198" i="12"/>
  <c r="N210" i="12"/>
  <c r="N199" i="12"/>
  <c r="N201" i="12"/>
  <c r="N204" i="12"/>
  <c r="N219" i="12"/>
  <c r="N187" i="12"/>
  <c r="N211" i="12"/>
  <c r="N205" i="12"/>
  <c r="N208" i="12"/>
  <c r="N248" i="12"/>
  <c r="N213" i="12"/>
  <c r="N212" i="12"/>
  <c r="N276" i="12"/>
  <c r="N217" i="12"/>
  <c r="N220" i="12"/>
  <c r="N224" i="12"/>
  <c r="N234" i="12"/>
  <c r="N229" i="12"/>
  <c r="N230" i="12"/>
  <c r="N231" i="12"/>
  <c r="N232" i="12"/>
  <c r="N235" i="12"/>
  <c r="N249" i="12"/>
  <c r="N273" i="12"/>
  <c r="N236" i="12"/>
  <c r="N188" i="12"/>
  <c r="N237" i="12"/>
  <c r="N261" i="12"/>
  <c r="N240" i="12"/>
  <c r="N250" i="12"/>
  <c r="N262" i="12"/>
  <c r="N263" i="12"/>
  <c r="N264" i="12"/>
  <c r="N181" i="12"/>
  <c r="N192" i="12"/>
  <c r="N182" i="12"/>
  <c r="N268" i="12"/>
  <c r="N225" i="12"/>
  <c r="N280" i="12"/>
  <c r="N189" i="12"/>
  <c r="N294" i="12"/>
  <c r="N226" i="12"/>
  <c r="N176" i="12"/>
  <c r="N282" i="12"/>
  <c r="N290" i="12"/>
  <c r="N251" i="12"/>
  <c r="N177" i="12"/>
  <c r="N291" i="12"/>
  <c r="N292" i="12"/>
  <c r="N238" i="12"/>
  <c r="N252" i="12"/>
  <c r="N301" i="12"/>
  <c r="N298" i="12"/>
  <c r="N269" i="12"/>
  <c r="N214" i="12"/>
  <c r="N299" i="12"/>
  <c r="N253" i="12"/>
  <c r="N302" i="12"/>
  <c r="N277" i="12"/>
  <c r="N304" i="12"/>
  <c r="N254" i="12"/>
  <c r="N215" i="12"/>
  <c r="N265" i="12"/>
  <c r="N293" i="12"/>
  <c r="N305" i="12"/>
  <c r="N241" i="12"/>
  <c r="N218" i="12"/>
  <c r="N297" i="12"/>
  <c r="N202" i="12"/>
  <c r="N274" i="12"/>
  <c r="N278" i="12"/>
  <c r="N223" i="12"/>
  <c r="N295" i="12"/>
  <c r="N227" i="12"/>
  <c r="N206" i="12"/>
  <c r="N221" i="12"/>
  <c r="N216" i="12"/>
  <c r="N190" i="12"/>
  <c r="N266" i="12"/>
  <c r="N311" i="12"/>
  <c r="N309" i="12"/>
  <c r="N312" i="12"/>
  <c r="N306" i="12"/>
  <c r="N307" i="12"/>
  <c r="N313" i="12"/>
  <c r="N308" i="12"/>
  <c r="N310" i="12"/>
  <c r="N314" i="12"/>
  <c r="N90" i="12"/>
  <c r="Q37" i="12" l="1"/>
  <c r="G12" i="12" l="1"/>
  <c r="G6" i="12"/>
  <c r="G46" i="12"/>
  <c r="G31" i="12"/>
  <c r="G19" i="12"/>
  <c r="G17" i="12"/>
  <c r="AO33" i="12" l="1"/>
  <c r="AO2" i="12" l="1"/>
  <c r="AO6" i="12"/>
  <c r="AO7" i="12"/>
  <c r="AO8" i="12"/>
  <c r="AO26" i="12"/>
  <c r="AO29" i="12"/>
  <c r="AO32" i="12"/>
  <c r="AO35" i="12"/>
  <c r="AO36" i="12"/>
  <c r="AO55" i="12"/>
  <c r="AO60" i="12"/>
  <c r="AO68" i="12"/>
  <c r="AO72" i="12"/>
  <c r="AO71" i="12"/>
  <c r="AO73" i="12"/>
  <c r="AO86" i="12"/>
  <c r="AO77" i="12"/>
  <c r="AO88" i="12"/>
  <c r="R88" i="12"/>
  <c r="R77" i="12"/>
  <c r="R86" i="12"/>
  <c r="R73" i="12"/>
  <c r="R71" i="12"/>
  <c r="R72" i="12"/>
  <c r="D68" i="12"/>
  <c r="R68" i="12" s="1"/>
  <c r="R60" i="12"/>
  <c r="R55" i="12"/>
  <c r="R36" i="12"/>
  <c r="R35" i="12"/>
  <c r="R32" i="12"/>
  <c r="R29" i="12"/>
  <c r="R26" i="12"/>
  <c r="R9" i="12"/>
  <c r="R8" i="12"/>
  <c r="R7" i="12"/>
  <c r="R6" i="12"/>
  <c r="R2" i="12"/>
  <c r="AO9" i="12" l="1"/>
  <c r="AO59" i="12"/>
  <c r="AO37" i="12"/>
  <c r="AO51" i="12"/>
  <c r="AO42" i="12"/>
  <c r="R42" i="12"/>
  <c r="R59" i="12"/>
  <c r="R51" i="12"/>
  <c r="AO53" i="12"/>
  <c r="R53" i="12"/>
  <c r="AO62" i="12"/>
  <c r="R37" i="12" l="1"/>
  <c r="R82" i="12" l="1"/>
  <c r="AO82" i="12"/>
  <c r="AO48" i="12"/>
  <c r="AO61" i="12"/>
  <c r="AO38" i="12"/>
  <c r="AO63" i="12"/>
  <c r="AO13" i="12"/>
  <c r="AO54" i="12"/>
  <c r="R13" i="12" l="1"/>
  <c r="R63" i="12"/>
  <c r="R38" i="12"/>
  <c r="R61" i="12"/>
  <c r="R48" i="12"/>
  <c r="AO52" i="12" l="1"/>
  <c r="AO11" i="12"/>
  <c r="R11" i="12"/>
  <c r="AO81" i="12"/>
  <c r="AO20" i="12"/>
  <c r="AO44" i="12"/>
  <c r="AO58" i="12"/>
  <c r="AO76" i="12"/>
  <c r="R20" i="12"/>
  <c r="R44" i="12"/>
  <c r="R52" i="12"/>
  <c r="AO84" i="12" l="1"/>
  <c r="AO50" i="12"/>
  <c r="AO15" i="12"/>
  <c r="AO16" i="12"/>
  <c r="AO14" i="12"/>
  <c r="AO10" i="12"/>
  <c r="AO12" i="12"/>
  <c r="AO74" i="12"/>
  <c r="AO78" i="12"/>
  <c r="R78" i="12" l="1"/>
  <c r="R58" i="12"/>
  <c r="R76" i="12"/>
  <c r="AO3" i="12"/>
  <c r="AO4" i="12"/>
  <c r="AO5" i="12"/>
  <c r="AO17" i="12"/>
  <c r="AO18" i="12"/>
  <c r="AO19" i="12"/>
  <c r="AO21" i="12"/>
  <c r="AO22" i="12"/>
  <c r="AO23" i="12"/>
  <c r="AO24" i="12"/>
  <c r="AO25" i="12"/>
  <c r="AO27" i="12"/>
  <c r="AO28" i="12"/>
  <c r="AO30" i="12"/>
  <c r="AO31" i="12"/>
  <c r="AO34" i="12"/>
  <c r="AO41" i="12"/>
  <c r="AO39" i="12"/>
  <c r="AO43" i="12"/>
  <c r="AO45" i="12"/>
  <c r="AO46" i="12"/>
  <c r="AO47" i="12"/>
  <c r="AO49" i="12"/>
  <c r="AO56" i="12"/>
  <c r="AO57" i="12"/>
  <c r="AO64" i="12"/>
  <c r="AO65" i="12"/>
  <c r="AO66" i="12"/>
  <c r="AO67" i="12"/>
  <c r="AO69" i="12"/>
  <c r="AO70" i="12"/>
  <c r="AO75" i="12"/>
  <c r="AO85" i="12"/>
  <c r="AO79" i="12"/>
  <c r="AO91" i="12"/>
  <c r="AO80" i="12"/>
  <c r="AO89" i="12"/>
  <c r="AO87" i="12"/>
  <c r="AO83" i="12"/>
  <c r="AO40" i="12"/>
  <c r="AO316" i="12" l="1"/>
  <c r="R74" i="12"/>
  <c r="R12" i="12"/>
  <c r="R10" i="12"/>
  <c r="R14" i="12"/>
  <c r="R15" i="12"/>
  <c r="R16" i="12"/>
  <c r="R50" i="12" l="1"/>
  <c r="R84" i="12"/>
  <c r="R81" i="12"/>
  <c r="R43" i="12" l="1"/>
  <c r="R83" i="12"/>
  <c r="R69" i="12"/>
  <c r="R30" i="12"/>
  <c r="R31" i="12"/>
  <c r="R45" i="12"/>
  <c r="R46" i="12"/>
  <c r="R3" i="12"/>
  <c r="R5" i="12"/>
  <c r="R41" i="12"/>
  <c r="R40" i="12"/>
  <c r="R39" i="12"/>
  <c r="R47" i="12"/>
  <c r="R49" i="12"/>
  <c r="R56" i="12"/>
  <c r="R57" i="12"/>
  <c r="R65" i="12"/>
  <c r="R66" i="12"/>
  <c r="R64" i="12"/>
  <c r="R28" i="12"/>
  <c r="R67" i="12"/>
  <c r="R75" i="12" l="1"/>
  <c r="R85" i="12"/>
  <c r="R79" i="12"/>
  <c r="R23" i="12"/>
  <c r="R24" i="12"/>
  <c r="R27" i="12"/>
  <c r="R70" i="12"/>
  <c r="R34" i="12"/>
  <c r="R80" i="12"/>
  <c r="R4" i="12"/>
  <c r="R17" i="12"/>
  <c r="R18" i="12"/>
  <c r="R19" i="12"/>
  <c r="R89" i="12"/>
  <c r="R21" i="12"/>
  <c r="R22" i="12"/>
  <c r="R25" i="12"/>
  <c r="R87" i="12"/>
  <c r="R316" i="12" l="1"/>
</calcChain>
</file>

<file path=xl/sharedStrings.xml><?xml version="1.0" encoding="utf-8"?>
<sst xmlns="http://schemas.openxmlformats.org/spreadsheetml/2006/main" count="2452" uniqueCount="1055">
  <si>
    <t>Settlement</t>
  </si>
  <si>
    <t>Melton Mowbray</t>
  </si>
  <si>
    <t>Thorpe Arnold</t>
  </si>
  <si>
    <t>Asfordby</t>
  </si>
  <si>
    <t>Bottesford</t>
  </si>
  <si>
    <t>16/00290/FUL</t>
  </si>
  <si>
    <t>17/00397/OUT</t>
  </si>
  <si>
    <t>Old Dalby</t>
  </si>
  <si>
    <t>Brooksby</t>
  </si>
  <si>
    <t>Waltham on the Wolds</t>
  </si>
  <si>
    <t>Frisby On The Wreake</t>
  </si>
  <si>
    <t>Harby</t>
  </si>
  <si>
    <t>Long Clawson</t>
  </si>
  <si>
    <t>Waltham</t>
  </si>
  <si>
    <t>17/01577/OUT</t>
  </si>
  <si>
    <t>Queensway</t>
  </si>
  <si>
    <t>Great Dalby</t>
  </si>
  <si>
    <t>Somerby</t>
  </si>
  <si>
    <t>Hose</t>
  </si>
  <si>
    <t>Nether Broughton</t>
  </si>
  <si>
    <t>Easthorpe</t>
  </si>
  <si>
    <t>Asfordby Hill</t>
  </si>
  <si>
    <t>Wymondham</t>
  </si>
  <si>
    <t>16/00907/OUT</t>
  </si>
  <si>
    <t>Gaddesby</t>
  </si>
  <si>
    <t>19/00217/FUL</t>
  </si>
  <si>
    <t xml:space="preserve">08/00326/FUL </t>
  </si>
  <si>
    <t>16/00708/FUL</t>
  </si>
  <si>
    <t>17/01391/FUL</t>
  </si>
  <si>
    <t>19/00547/FUL</t>
  </si>
  <si>
    <t>16/00577/FUL</t>
  </si>
  <si>
    <t>Large Site with PP</t>
  </si>
  <si>
    <t>Type</t>
  </si>
  <si>
    <t>Capacity</t>
  </si>
  <si>
    <t>LP allocation</t>
  </si>
  <si>
    <t>Planning 
Application 
References</t>
  </si>
  <si>
    <t>Expected 
Start Date</t>
  </si>
  <si>
    <t>Total</t>
  </si>
  <si>
    <t>War Memorial Hospital, Ankle Hill</t>
  </si>
  <si>
    <t>David Wilson Homes</t>
  </si>
  <si>
    <t>U/C</t>
  </si>
  <si>
    <t>Colin Wilkinson</t>
  </si>
  <si>
    <t>This permission (14/00954/OUT)) has effectively been replaced by 17/00397/OUT- Residential development of up to 72 dwellings. The site is brownfield and subject to contamination. Uncertainty over remediation is affecting developer interest, exacerbated by general market conditions, and therefore the landowner is undertaking further investigation works</t>
  </si>
  <si>
    <t>Beyond 5YHLS</t>
  </si>
  <si>
    <t>Land West Of Marquis Road And North Of Station Road</t>
  </si>
  <si>
    <t>Rippon Homes Ltd</t>
  </si>
  <si>
    <t>Currently awaiting times, dates and committee submission dates, even an indication of support from Joe Mitson and Jim Worley, deadline of tomorrow lunch. build rate as follows – 4 per month as to when we are expecting to start it will be approximately 12 weeks following the receipt of approval.time(18/4/19) set to hopefully get some sort of indication. However has been instructed to pursue an appeal route should this not be forth coming. - Update - Working towards the REM, which seems to be acceptable at this stage, subject to LLFA, AH and Highways comments</t>
  </si>
  <si>
    <t>Sandy Lane Poultry Farm</t>
  </si>
  <si>
    <t>Savills (UK) Limited (Maria Boyce)</t>
  </si>
  <si>
    <t>Off on maternity leave, spoke with several people from Savills who were not able to give definitive answers as not aware of details. Also tried to contact Mr Adrian Office at Springbourne Homes but to no avail.</t>
  </si>
  <si>
    <t>Field OS 3500, Hecadeck Lane</t>
  </si>
  <si>
    <t>Andrew Granger (Stephen Mair)</t>
  </si>
  <si>
    <t>Currently in the process of selling the site - after that the REM</t>
  </si>
  <si>
    <t>Southfields 10 Church Lane</t>
  </si>
  <si>
    <t>Maurice Fairhurst</t>
  </si>
  <si>
    <t>The site is advertised for sale (since Feb 17) but they are struggling to sell it. New application for less units (10) could include bungalows, written to architect. Issues related to the affordable housing requirement as it is putting builders off from purchasing the land, therefore they need to put forward a new application</t>
  </si>
  <si>
    <t>Land Adjacent The Woodlands, Station Road</t>
  </si>
  <si>
    <t>Hofton and Son (Mark Shouler)</t>
  </si>
  <si>
    <t xml:space="preserve">Progressing the site to reserved matters. There are certain conditions of the out line permission which need to be resolved/addressed. These are close now and we hope to be submitting for reserved matters this summer.
Subject to the approval of the reserved matters we propose to start the site later part of next year. However this is all subject to planning
Build rate difficult to answer, hoping to have funds to build approximately half the site assuming the site we are about to start sells well. if phase 1 at Old Dalby sells well, we will commence with phase 2 ASAP, all in all I would hope the site will be built in 2 years, however this may be optimistic.
At this stage there are so many variables it is so difficult to predict including the impact of Brexit, we are currently concentrating on delivering a buildable planning consent; hoping to have clearer picture once obtained building consent.
</t>
  </si>
  <si>
    <t>Land West Of Bowling Green, Leicester Road</t>
  </si>
  <si>
    <t>Marrons (Graham Price)</t>
  </si>
  <si>
    <t>42 Main Road</t>
  </si>
  <si>
    <t>Trevor Muir Ltd</t>
  </si>
  <si>
    <t xml:space="preserve">the building work for this site is due to start in afew months with completion expected early / mid 2020 (January 2018) (Still N/S by April 2018)
</t>
  </si>
  <si>
    <t>75 Welby Lane</t>
  </si>
  <si>
    <t>Angela Rennie (HSSP)</t>
  </si>
  <si>
    <t>DIS submitted, building regulations for first 4 instructed and others will depend on funding</t>
  </si>
  <si>
    <t>WYG (Simon Chadwick)</t>
  </si>
  <si>
    <t>Unable to contact. Site expiring in Jan/2021 - FUL application</t>
  </si>
  <si>
    <t>LP Allocation</t>
  </si>
  <si>
    <t>Field OS 3968, Melton Spinney Road</t>
  </si>
  <si>
    <t>NSN (part)</t>
  </si>
  <si>
    <t>Chave Planning (Caroline Chave)</t>
  </si>
  <si>
    <t xml:space="preserve">The reserved matters application was submitted in February 2019 and is due for determination by 24th May 2019. Archaeological investigations have been undertaken and an application to discharge conditions is also pending. Subject to timely approval of the reserved matters application Taylor Wimpey would look to commence with enabling works in September 2019 and ground works in February 2020  A temporary sales outlet will be opened at the same time, with the anticipated completion for the show home in October 2020 and first completion in January 2021.
</t>
  </si>
  <si>
    <t>Sysonby Farm, Nottingham Road</t>
  </si>
  <si>
    <t>18/00359/OUT (PCO)</t>
  </si>
  <si>
    <t>LCC</t>
  </si>
  <si>
    <t>Progressing. The accelerated delivery bid from Homes England, "forces" to deliver by March 2021</t>
  </si>
  <si>
    <t>Land North John Ferneley College</t>
  </si>
  <si>
    <t>18/00769/OUT (PCO)</t>
  </si>
  <si>
    <t>Richborough</t>
  </si>
  <si>
    <t>Education needs to comment for a common s106 (alongside LCC site). Meeting in two weeks (mid May). Assumption this will be resolved</t>
  </si>
  <si>
    <t>Spinney Road (remainder)</t>
  </si>
  <si>
    <t>Taylor Wimpey</t>
  </si>
  <si>
    <t>It is expected to phase-deliver alongside or after the site with planning permission is delivered</t>
  </si>
  <si>
    <t>William Davis</t>
  </si>
  <si>
    <t>William Davis Homes</t>
  </si>
  <si>
    <t>They are keen to progress on an application ASAP for 200 dwellings (east of Scalford Road). Expected to start on site on February 2020. Masterplanning matters add uncertainty in this regard.</t>
  </si>
  <si>
    <t>Barwood</t>
  </si>
  <si>
    <t>Not much progress, it is expected to deliver later in the trajectory (concerns from Homes England as they are not delivering as expected in other areas)</t>
  </si>
  <si>
    <t>Remainder</t>
  </si>
  <si>
    <t>Field OS 0002, Leicester Road</t>
  </si>
  <si>
    <t>SSN(part)</t>
  </si>
  <si>
    <t>19/00245/REM (PCO)</t>
  </si>
  <si>
    <t xml:space="preserve">Barrats Homes </t>
  </si>
  <si>
    <t xml:space="preserve">Archaeological investigations have recently concluded on site. In addition some hedge clearance took place in February 2019. No issues raised to date. Await decision on Reserved Matters Submission. Potential for numbers to fall, following initial officer comments. Development divided in 3 phases. REM for the spine road connecting north and south is submitted too.
</t>
  </si>
  <si>
    <t>Bellway</t>
  </si>
  <si>
    <t>Progressing towards Rem and also have submitted 19/00376/FUL for 60 dwellings for part of the site, still PCO. REM for the spine road connecting north and south is submitted too.</t>
  </si>
  <si>
    <t>Davidsons</t>
  </si>
  <si>
    <t>16/00515/OUT (PCO)</t>
  </si>
  <si>
    <t>Waiting for the HIF outcome, re-activating part of the site through 15/00127/OUT for 175 dwellings. Davidsons will develop the site so finding a developer is not an issue. As the number dwellings exceeds the allocation capacity (taking into account both REMs above), the capacity for the site is not taken into account until further evidence is provided</t>
  </si>
  <si>
    <t>Greenlight</t>
  </si>
  <si>
    <t>It depends on the HIF as it depends on access. Consultants working towards an OUT to be sent on Christmas. It is expected to start by 2024/25 with a building rate of 72 dwellings per annum until 2034/35 and 58 on the last year of the Local Plan - this trajectory doesn't factor a successful HIF bid which will mean more delivery sooner on the site. The capacity of the site is not taken into account until further evidence is provided.</t>
  </si>
  <si>
    <t>Field Numbers 5855 And 6071, Nottingham Road</t>
  </si>
  <si>
    <t>MEL1</t>
  </si>
  <si>
    <t>Davidsons Homes (Matthew Sanders)</t>
  </si>
  <si>
    <t>King Edward Vii Upper School, Burton Road</t>
  </si>
  <si>
    <t>18/00200/REM (120)</t>
  </si>
  <si>
    <t>Jelson (Rob Thorley)</t>
  </si>
  <si>
    <t>REM just approved (April 2019)</t>
  </si>
  <si>
    <t>Land At South Of Hill Top Farm, St Bartholomews Way</t>
  </si>
  <si>
    <t>MEL3</t>
  </si>
  <si>
    <t>Marrons (Joanne Althorpe)</t>
  </si>
  <si>
    <t>The application aims to put together three OUT approved applications, so it can be quick to be determined</t>
  </si>
  <si>
    <t>Top End Cattle Market</t>
  </si>
  <si>
    <t>MEL4</t>
  </si>
  <si>
    <t>Pranali Parikh</t>
  </si>
  <si>
    <t xml:space="preserve">MBC landowner, no decision has been made to date to develop or dispose, currently being assessed as part of wider asset review for proposed housing company/MBC HRA development. Expect additional information over the course of 2019/20 as asset review concludes and new priorities for development are established post election. </t>
  </si>
  <si>
    <t>Catherine Dalley House, Scalford Road</t>
  </si>
  <si>
    <t>MEL5</t>
  </si>
  <si>
    <t>The Planning Bureau (Neil Martin)</t>
  </si>
  <si>
    <t>Development for 56 units, which will give 40 additional dwellings to the anticipated capacity. PCO Unable to contact</t>
  </si>
  <si>
    <t>Land fronting Dieppe Way, Scalford Road</t>
  </si>
  <si>
    <t>MEL6</t>
  </si>
  <si>
    <t xml:space="preserve">Probably the option agreement has expired and there is no active lead on this allocation at present. </t>
  </si>
  <si>
    <t>Land at Thorpe Road</t>
  </si>
  <si>
    <t>MEL7</t>
  </si>
  <si>
    <t>Homes England</t>
  </si>
  <si>
    <t xml:space="preserve">Part of Homes England pipeline for disposal. Expected to be on the Market: Q2 2019/20. Site Ref 12444. Expect to only be able to gather information on delivery post sale. </t>
  </si>
  <si>
    <t>Beebys Yard, Burton Street</t>
  </si>
  <si>
    <t>MEL8</t>
  </si>
  <si>
    <t>Shouler And Son (Simon Shouler)</t>
  </si>
  <si>
    <t>Has consent but is not being marketed</t>
  </si>
  <si>
    <t>Wycliffe House, Snow Hill</t>
  </si>
  <si>
    <t>MEL9</t>
  </si>
  <si>
    <t>Neil Jeffery</t>
  </si>
  <si>
    <t>Conversation with owner - he wants to progress but there is some lack of understanding of the planning process. Information with agents and developers sent. Information to the Regen team sent. Information to Celia re: RPs sent.</t>
  </si>
  <si>
    <t>Land adjacent to St Bartholomew's Way and Horseguard Way</t>
  </si>
  <si>
    <t>MEL10</t>
  </si>
  <si>
    <t>Defence Infrastructure Organisation (Christine Ide)</t>
  </si>
  <si>
    <t>After a conversation with somebody else in the MOD (local), they are not expecting to develop this land due to its high quality for grazing</t>
  </si>
  <si>
    <t>Field No 0070, Station Lane</t>
  </si>
  <si>
    <t>ASF1</t>
  </si>
  <si>
    <t>16/00373/REM (100)</t>
  </si>
  <si>
    <t>Brp Architects (Christopher Woods)</t>
  </si>
  <si>
    <t>Field OS 6934, Bypass Road</t>
  </si>
  <si>
    <t>ASF2</t>
  </si>
  <si>
    <t>Gary Kirk</t>
  </si>
  <si>
    <t>Sold to Mather Jamie and the REM will be soon. Commencement expected around 7 months after REM</t>
  </si>
  <si>
    <t>Field OS 0070, Hoby Road</t>
  </si>
  <si>
    <t>ASF3</t>
  </si>
  <si>
    <t>Second phase ASF1</t>
  </si>
  <si>
    <t>Land Rear Of Daybells Farms, Grantham Road</t>
  </si>
  <si>
    <t>BOT1</t>
  </si>
  <si>
    <t>HSSP</t>
  </si>
  <si>
    <t>Section 106 still to be finalised – land will be disposed of once agreement is in place; trajectory unknown at this time</t>
  </si>
  <si>
    <t>Field 6967, Grantham Road</t>
  </si>
  <si>
    <t>BOT2(part)</t>
  </si>
  <si>
    <t>Actively working towards REM</t>
  </si>
  <si>
    <t>The Old Clay Pit, Grantham Road</t>
  </si>
  <si>
    <t>Davidsons (instead of nineteen47)</t>
  </si>
  <si>
    <t>BOT3</t>
  </si>
  <si>
    <t>Towards PA. Pre-application process has begun and most survey work is complete. Still trying to address Historic England and noise issues. No change in terms of build rates.</t>
  </si>
  <si>
    <t>BOT4</t>
  </si>
  <si>
    <t>Miller Homes Limited and Richborough Estates (Clare Thorton)</t>
  </si>
  <si>
    <t>Commencing on 4th April</t>
  </si>
  <si>
    <t>Land West Of Saltby Road And South Of Mill Lane, Saltby Road</t>
  </si>
  <si>
    <t>Croxton Kerrial</t>
  </si>
  <si>
    <t>CROX1</t>
  </si>
  <si>
    <t>17/00299/OUT (PCO)</t>
  </si>
  <si>
    <t>S106 Agreement yet to be completed, but developer is on board.</t>
  </si>
  <si>
    <t>Land East of Saltby Road &amp; South of A607</t>
  </si>
  <si>
    <t>CROX2</t>
  </si>
  <si>
    <t>No progress to date.</t>
  </si>
  <si>
    <t>Land South of Main Street (A607) and west of the Nook</t>
  </si>
  <si>
    <t>CROX3</t>
  </si>
  <si>
    <t>Trying to reach agreement with GP surgery regarding car park. Outline planning application in 2019/20.</t>
  </si>
  <si>
    <t>Allotment Gardens, Boyers Orchard</t>
  </si>
  <si>
    <t>HAR1</t>
  </si>
  <si>
    <t>HSSP (Samantha Griffiths</t>
  </si>
  <si>
    <t>Application for reserved matters submitted but progress being delayed by planning – housing mix / viability issues.  Scheme hopefully to be approved late summer to enable infrastructure to commence.</t>
  </si>
  <si>
    <t>Long Clawson Dairy, 7 Langar Lane</t>
  </si>
  <si>
    <t>HAR2</t>
  </si>
  <si>
    <t>15/00933/FUL (12)</t>
  </si>
  <si>
    <t>Millway Foods Ltd , Colston lane</t>
  </si>
  <si>
    <t>HAR3</t>
  </si>
  <si>
    <t>Nigel Griffiths</t>
  </si>
  <si>
    <t>Unable to contact</t>
  </si>
  <si>
    <t>Land Around Sherbrook House And Millway Foods, Colston Lane</t>
  </si>
  <si>
    <t>HAR4</t>
  </si>
  <si>
    <t>Marrons Planning (Andrew Gore)</t>
  </si>
  <si>
    <t>A full application was submitted in September 2018 (after 16/00318/OUT (50)).  This application (now for 65 dwellings) is expected to go to committee in May/June this year with a recommendation for approval. Please see the projected number of dwellings to be built per year below-  </t>
  </si>
  <si>
    <t>Land off Canal Lane</t>
  </si>
  <si>
    <t>Andrew Granger (Adam Murray)</t>
  </si>
  <si>
    <t>Phase 2 of 15/00944/OUT</t>
  </si>
  <si>
    <t>Grange Farm House, Harby Lane</t>
  </si>
  <si>
    <t>HSSP (Nick Cooper)</t>
  </si>
  <si>
    <t>Site not marketed yet, client considering options</t>
  </si>
  <si>
    <t>LONG1</t>
  </si>
  <si>
    <t>HSSP (M Etchells)</t>
  </si>
  <si>
    <t>Land sale still not agreed – outline approval expires 3 March 2020</t>
  </si>
  <si>
    <t>Land Rear Of 1 To 3, Hickling Lane</t>
  </si>
  <si>
    <t>LONG2</t>
  </si>
  <si>
    <t>It is owned by the developer and there is a need to submit the REM, with issues related to the planning process (timescales)</t>
  </si>
  <si>
    <t>Birleys Garage, 1 Waltham Lane</t>
  </si>
  <si>
    <t>LONG3</t>
  </si>
  <si>
    <t>Ben Hunt Planning (Ben Hunt)</t>
  </si>
  <si>
    <t>Field OS 2713 2100, Longcliff Hill</t>
  </si>
  <si>
    <t>OLD1</t>
  </si>
  <si>
    <t>HSSP (Mark Geraghty)</t>
  </si>
  <si>
    <t>Land South of Melton Road</t>
  </si>
  <si>
    <t>Scalford</t>
  </si>
  <si>
    <t>SCAL1</t>
  </si>
  <si>
    <t>Still available but has not applied for consent</t>
  </si>
  <si>
    <t>Field OS 3300, Oakham Road</t>
  </si>
  <si>
    <t>SOM1</t>
  </si>
  <si>
    <t>Mark Curtis-Bennett</t>
  </si>
  <si>
    <t>Having been granted outline planning permission in April 2018 they submitted  a reserve matters application in July 2018 but are still awaiting. They are keen to get full permission asap and start on site asap.  Housing delivery obviously depends on obtaining full planning permission.</t>
  </si>
  <si>
    <t>Land off High Street</t>
  </si>
  <si>
    <t>SOM2</t>
  </si>
  <si>
    <t>Greaves Project Management (Guy Greaves)</t>
  </si>
  <si>
    <t>Application expected in 6 months for 10-15 houses, architects on board. Issues identified are: neighbourhood plan, planning committes decision, archaeological survey should be manageable</t>
  </si>
  <si>
    <t>Stathern</t>
  </si>
  <si>
    <t>STAT1</t>
  </si>
  <si>
    <t>Pegasus (Guy Longley)/Davidsons</t>
  </si>
  <si>
    <t>Towards PA (EIA Screening). Davidsons Developments Limited are working on the submission of a full planning application for the development of the site, with submission expected in early June 2019.  A public exhibition was held on the 9th April 2019 and a pre-application meeting was held with officers on the 4th April 2019.  The work on masterplanning to date indicates a capacity onsite of some 90 dwellings.</t>
  </si>
  <si>
    <t>Levesley House , 14 City Road</t>
  </si>
  <si>
    <t>STAT2</t>
  </si>
  <si>
    <t>18/00980/FUL (8)</t>
  </si>
  <si>
    <t xml:space="preserve">Following full planning permission being granted in November 2018 the site has been marketed by Redmile Developments for custom-build plots. An application is being prepared for non-material amendments to the scheme to suit some of the purchasers' requirements. It is anticipated that development will commence in 2019 and will be completed in 2020/21 . </t>
  </si>
  <si>
    <t>Land Behind 38 - 48, High Street</t>
  </si>
  <si>
    <t>WAL1</t>
  </si>
  <si>
    <t>BHB Architects (Matthew Moran)</t>
  </si>
  <si>
    <t xml:space="preserve">This development is not likely to go ahead for the foreseeable future as there has been a dispute with the landowner which is going to be difficult to resolve. </t>
  </si>
  <si>
    <t>Field 1357, Melton Road</t>
  </si>
  <si>
    <t>WAL2 (part)</t>
  </si>
  <si>
    <t>17/00391/REM (45)</t>
  </si>
  <si>
    <t>MHB Planning (Martin Bagshaw)</t>
  </si>
  <si>
    <t>Fair Farm, 33 Melton Road</t>
  </si>
  <si>
    <t>18/01011/REM (PCO)</t>
  </si>
  <si>
    <t>Boyer Planning (Laure McCombe)</t>
  </si>
  <si>
    <t>RM considered at Planning committee on 4 April 2019, deferred for further discussion on materials.  The completion figures below are subject to RM permission being granted by the end of April 2019.</t>
  </si>
  <si>
    <t>Field No 4862, Glebe Road</t>
  </si>
  <si>
    <t>WYM1</t>
  </si>
  <si>
    <t>the landowner who is hoping to exchange contracts in the next few weeks with Grace Homes. All being well, that will result in a Reserve Matters application soon afterwards. Grace Homes are keen to make a start as soon as possible and I would expect that to take place in 2019/20. Completion would be in 2020/21. Although the application details refer to ‘up to 15dw’ there is a condition limiting the site to 12dw. The landowner seems reasonably confident that things will progress in this way, but he has been here before with a different builder.</t>
  </si>
  <si>
    <t>WYM2 (part)</t>
  </si>
  <si>
    <t>17/01575/FUL (9)</t>
  </si>
  <si>
    <t>Progressing with initial four dwellings to building regulations</t>
  </si>
  <si>
    <t>No progress - phase 2</t>
  </si>
  <si>
    <t>Land known as Brickyard Lane</t>
  </si>
  <si>
    <t>WYM3</t>
  </si>
  <si>
    <t>An OUT is being prepared, which should be ready in June/July 2019. It needs to be sold to prospective developer</t>
  </si>
  <si>
    <t>Field OS 6604, Nottingham Road</t>
  </si>
  <si>
    <t>Ab Kettleby</t>
  </si>
  <si>
    <t>ABK1</t>
  </si>
  <si>
    <t>They are updating the layout to meet concerns, the issues they are facing are: planning process timescales and they want to sell the site to potential developers</t>
  </si>
  <si>
    <t>ASFH1 part</t>
  </si>
  <si>
    <t>Built</t>
  </si>
  <si>
    <t>17/00821/FUL (16)</t>
  </si>
  <si>
    <t>Harris Lamb (Sam Silcocks)</t>
  </si>
  <si>
    <t>No information collected but FUL application</t>
  </si>
  <si>
    <t>Assuming fasing</t>
  </si>
  <si>
    <t>Land off Stanton Road</t>
  </si>
  <si>
    <t>ASFH2</t>
  </si>
  <si>
    <t>Assuming fasing of ASFH1</t>
  </si>
  <si>
    <t>Easthorpe Lodge, Manor Road</t>
  </si>
  <si>
    <t>Agent unable to contact client - using previous information where site was being marketed. OUT &lt; 9 units</t>
  </si>
  <si>
    <t>OS Field Number 0349, Manor Road</t>
  </si>
  <si>
    <t>EAST2</t>
  </si>
  <si>
    <t>Agent unable to contact client - using previous information. Site being marketed, likely to be developed alongside EAST1</t>
  </si>
  <si>
    <t>Land off Great Lane</t>
  </si>
  <si>
    <t>FRIS1</t>
  </si>
  <si>
    <t>17/01325/REM (53)</t>
  </si>
  <si>
    <t>Be1 Architects (Ny Moughal)</t>
  </si>
  <si>
    <t>Subject to DIS, they are ready to start on site (October 2018) - Still have not started (April 2019)</t>
  </si>
  <si>
    <t>Land At Water Lane</t>
  </si>
  <si>
    <t>FRIS2</t>
  </si>
  <si>
    <t>16/00740/OUT (22)</t>
  </si>
  <si>
    <t>Landmark Planning Limited (Peter Wilkinson)</t>
  </si>
  <si>
    <t xml:space="preserve">Judicial Review period </t>
  </si>
  <si>
    <t>Land South Of Frisby On The Wreake, Leicester Road</t>
  </si>
  <si>
    <t>FRIS3</t>
  </si>
  <si>
    <t>16/00704/OUT (48)</t>
  </si>
  <si>
    <t>Bowbridge Homes (Oliver Purday)</t>
  </si>
  <si>
    <t>Towards REM - expected to be submitted in the next 3 months</t>
  </si>
  <si>
    <t>Land At Holme Farm, Rearsby Lane</t>
  </si>
  <si>
    <t>GADD1</t>
  </si>
  <si>
    <t>Towards REM</t>
  </si>
  <si>
    <t>Land North Off Pasture Lane</t>
  </si>
  <si>
    <t>GADD2</t>
  </si>
  <si>
    <t>18/00145/OUT (11)</t>
  </si>
  <si>
    <t>Site being marketed at the moment</t>
  </si>
  <si>
    <t>GADD3</t>
  </si>
  <si>
    <t>Andrew Gamble</t>
  </si>
  <si>
    <t xml:space="preserve">Currently preparing outline application, hoping to submit within the next 3-4 weeks. 
Not in a position to give any approximations for this as we still have to gain the outline planning. We then need to negotiate with the developer.
</t>
  </si>
  <si>
    <t>OS 4240, Burdetts Close</t>
  </si>
  <si>
    <t>GREA1</t>
  </si>
  <si>
    <t>Define Planning &amp; Design Ltd (Mark Rose)</t>
  </si>
  <si>
    <t>They key issue for us is that we are waiting for the Council to respond on the Section 106.  There is a developer waiting to purchase the site once that is finalised and the permission issued.  If that delay can be addressed in the near future, then given the relatively small size of the site, I would expect it to be completed in the period 2019/20 (20 dwellings) - 2021/22 (17 dwellings).</t>
  </si>
  <si>
    <t>Land to the South East of Thorpe Road (A607)</t>
  </si>
  <si>
    <t>THOR1</t>
  </si>
  <si>
    <t>Godfrey-Payton (Andrew Rusell-Wilks)</t>
  </si>
  <si>
    <t>Developed alongside THOR2. Trent &amp; Peak Archaeology were commissioned in 2018 to agree with Leicestershire County Council Archaeological unit a written scheme of investigation (WSI) for THOR1 to settle the archaeological constraints on the site. We need to know whether our planning application will be for 13 units or a greater number before we can submit it to your council. Despite chasing the County (Richard Clark) we have still not had a response. Trent &amp; Peak Archaeology are chasing again this week. Any assistance Melton BC can give to unblock this problem would be very good. This has caused us six months delay from the trajectory we previously sent the Council. Suggested trajectory starts in 2020/21</t>
  </si>
  <si>
    <t>Land to the west of Thorpe Road (A607)</t>
  </si>
  <si>
    <t>THOR2</t>
  </si>
  <si>
    <t xml:space="preserve">Developed alongside THOR1. Trent &amp; Peak Archaeology were commissioned in 2018 to agree with Leicestershire County Council Archaeological unit a written scheme of investigation (WSI) for THOR1 to settle the archaeological constraints on the site. We need to know whether our planning application will be for 13 units or a greater number before we can submit it to your council. Despite chasing the County (Richard Clark) we have still not had a response. Trent &amp; Peak Archaeology are chasing again this week. Any assistance Melton BC can give to unblock this problem would be very good. This has caused us six months delay from the trajectory we previously sent the Council. Suggested trajectory starts at 2020/21
</t>
  </si>
  <si>
    <t xml:space="preserve">All under construction,  2 with windows, doors and roof, others at various stages. </t>
  </si>
  <si>
    <t>work started on site but low activity</t>
  </si>
  <si>
    <t>2018/19 Contact</t>
  </si>
  <si>
    <t>2018/19 Notes from contact</t>
  </si>
  <si>
    <t>Land Adj Crompton Road - ASFH1 phase 2</t>
  </si>
  <si>
    <t>Land to rear of Adjacent To 23 And 24, Glebe Road - ASFH 1 phase 3</t>
  </si>
  <si>
    <t>20/00470/OUT (PCO)</t>
  </si>
  <si>
    <t>Land off Melton Road/Crompton Road</t>
  </si>
  <si>
    <t xml:space="preserve">Field No 7858, Melton Road </t>
  </si>
  <si>
    <t>18/01419/OUT (9)</t>
  </si>
  <si>
    <t>Contact</t>
  </si>
  <si>
    <t>17/00711/REM (85)</t>
  </si>
  <si>
    <t>19/00827/REM (12)</t>
  </si>
  <si>
    <t>Land Opposite 1 And 10 Station Lane</t>
  </si>
  <si>
    <t>19/01319/DIS (PCO)</t>
  </si>
  <si>
    <t>18/00518/FUL (56)</t>
  </si>
  <si>
    <t>19/00909/OUT (PCO 46)</t>
  </si>
  <si>
    <t>19/00859/OUT (PCO 34)</t>
  </si>
  <si>
    <t>Land Off Butt Lane - NP development site 1</t>
  </si>
  <si>
    <t>Remainder of Land off Butt Lane - NP development site 2 - station yard</t>
  </si>
  <si>
    <t>notes from contact</t>
  </si>
  <si>
    <t>Comments 2019/20</t>
  </si>
  <si>
    <t>14/00777/FUL (26)</t>
  </si>
  <si>
    <t>Contact Email</t>
  </si>
  <si>
    <t>NEW 20/00438/REM (PCO). Now Springborne homes ltd &amp; Hayward Architects still 30;  15/00537/OUT expired</t>
  </si>
  <si>
    <t>3 Welby Lane</t>
  </si>
  <si>
    <t>The Old Vicarage, Leicester Road</t>
  </si>
  <si>
    <t>Spinney Campus - Brooksby Melton College, Melton Road</t>
  </si>
  <si>
    <t>Field 4100, Lake Terrace</t>
  </si>
  <si>
    <t>19/01371/VAC</t>
  </si>
  <si>
    <t>PERS106 200619, s106 still pending</t>
  </si>
  <si>
    <t>18/01111/FUL (36)</t>
  </si>
  <si>
    <t>16/00810/OUT (31) (PERS106)</t>
  </si>
  <si>
    <t>18/00500/OUT (35)</t>
  </si>
  <si>
    <t>16/00919/FUL (21)</t>
  </si>
  <si>
    <t>15/01019/OUT (25)</t>
  </si>
  <si>
    <t>16/00157/OUT (25)</t>
  </si>
  <si>
    <t xml:space="preserve"> 20/00452/REM (PCO 31) </t>
  </si>
  <si>
    <t>20/00438/REM (PCO 30)</t>
  </si>
  <si>
    <t>18/00721/OUT JR court case pending - delay due to CV19; new 19/01376/OUT</t>
  </si>
  <si>
    <t>19/01376/OUT (PCO 35)</t>
  </si>
  <si>
    <t>18/01436/REM (39)</t>
  </si>
  <si>
    <t>16/00560/OUT (45)</t>
  </si>
  <si>
    <t>DN 190220</t>
  </si>
  <si>
    <t>19/01384/REM (PCO)</t>
  </si>
  <si>
    <t>19/01291/REM (PERS106)</t>
  </si>
  <si>
    <t>19/00573/REM</t>
  </si>
  <si>
    <t>Land west of Main Street</t>
  </si>
  <si>
    <t>18/01517/REM (70)</t>
  </si>
  <si>
    <t>Main application 120 plus conversions of retained buildings 18/00201/FUL (13) and 18/00202/FUL (4)]; total 137 on allocated site</t>
  </si>
  <si>
    <t>18/00202/FUL (4)</t>
  </si>
  <si>
    <t>MEL2 (part)</t>
  </si>
  <si>
    <t>18/00201/FUL (13)</t>
  </si>
  <si>
    <t>19/00342/FUL (83)</t>
  </si>
  <si>
    <t>19/00588/REM (97)</t>
  </si>
  <si>
    <t>OS Fields 8456 7946 And 9744, Normanton Lane</t>
  </si>
  <si>
    <t>Land West Of Rectory Farm</t>
  </si>
  <si>
    <t>kevin.bendall@taylorwimpey.com</t>
  </si>
  <si>
    <t>Taylor Wimpy (Kevin Bendall)</t>
  </si>
  <si>
    <t>19/00208/REM (200)</t>
  </si>
  <si>
    <t>REM passed, DIS submitted, SOS, advertised on website but as TBC</t>
  </si>
  <si>
    <t>19/00377/REM (266)</t>
  </si>
  <si>
    <r>
      <t>Address</t>
    </r>
    <r>
      <rPr>
        <b/>
        <sz val="11"/>
        <color rgb="FFFF0000"/>
        <rFont val="Calibri"/>
        <family val="2"/>
        <scheme val="minor"/>
      </rPr>
      <t/>
    </r>
  </si>
  <si>
    <t>19/20 N/S</t>
  </si>
  <si>
    <t>19/20 U/C</t>
  </si>
  <si>
    <t>19/20 
B</t>
  </si>
  <si>
    <t>Units left 
19/20</t>
  </si>
  <si>
    <t>n/a</t>
  </si>
  <si>
    <t>Under Construction</t>
  </si>
  <si>
    <t>sold to developer; Subject to new permission being granted</t>
  </si>
  <si>
    <t>Units
left 18/19</t>
  </si>
  <si>
    <t>18/19 completions</t>
  </si>
  <si>
    <t>no site visit information, based on info provided by agent.</t>
  </si>
  <si>
    <t>BC initial 0419. Affordable housing EMH Homes. no site visit information, based on info provided by agent.</t>
  </si>
  <si>
    <t>BC notices for refurb and extension of no. 75 not replacement. 20/00223/DIS PCO for drainage and landscaping etc. as 75 retained site now only for 9 dwellings; remove from large sites</t>
  </si>
  <si>
    <t>Majority of site needs to be sold to developer</t>
  </si>
  <si>
    <t>19/00233/REM (15)</t>
  </si>
  <si>
    <t>19/01303/FUL (PCO)</t>
  </si>
  <si>
    <t xml:space="preserve">previously 15/00361/OUT (14); Helen Prangley agent - Charnwood Development Ltd. New FUL. Additional new email sent to Helen Prangley awaiting response </t>
  </si>
  <si>
    <t xml:space="preserve">Agent states Autumn 2020 SOS, suggesting 2021/22 for first completions; dates depend on awaited completion of S106 agreement </t>
  </si>
  <si>
    <t>19/00827/REM DN 17.12.2019. with 19/01309/DIS (PCO), new developer; Grace Homes</t>
  </si>
  <si>
    <t xml:space="preserve">Site sold to Charnwood Developments ltd. </t>
  </si>
  <si>
    <t>on site and ground works commenced</t>
  </si>
  <si>
    <t>19/01072/FUL (10)</t>
  </si>
  <si>
    <t>formerly 15/00942/OUT; 
19/00233/REM DN 12.2.20</t>
  </si>
  <si>
    <t>15/00547/OUT now 19/01072/FUL per s106 - DN 19/03/20; now Pelham Architects/Waters Homes Ltd - info@watershomes.co.uk. Website is promoting development - brochure online - called Mill View</t>
  </si>
  <si>
    <t>20/00317/REM (PCO) (90)</t>
  </si>
  <si>
    <t>Formerly 17/01500/OUT
REM submitted 0320 - 20/00317/REM PCO alongside 20/00318/VAC &amp; 20/00332/FUL both PCO; EQMG to increase dwellings, but not part of current REM, future revisions  - site may offer phase 2 additional capacity from 2023/24 at stated 40dpa capacity</t>
  </si>
  <si>
    <t>REM application permitted; AH led scheme provides greater certainty on delivery</t>
  </si>
  <si>
    <t>Formerly 17/00996/OUT (18); 20/00295/FUL (PCO) for EAST1 and EAST2; 47 total [EAST2 = 26 dwellings]</t>
  </si>
  <si>
    <t>EAST1 (Part)</t>
  </si>
  <si>
    <t>19/01340/FUL (3)</t>
  </si>
  <si>
    <t>SOS</t>
  </si>
  <si>
    <t>20/00295/FUL (PCO) (21/47)</t>
  </si>
  <si>
    <t>20/00295/FUL (PCO) (26/47)</t>
  </si>
  <si>
    <t>current pp 15/01016/OUT for 9 dwelling. '20/00295/FUL (PCO) for EAST1 and EAST2; 47 total plus conversion of existing large house into 3 dwellings = total 50 dwellings [EAST1 = 21 + separate pp for 3 conversion</t>
  </si>
  <si>
    <t>Conversion of existing large house into 3 dwellings  within EAST1 (19/01340/FUL). Net 2 increase</t>
  </si>
  <si>
    <t xml:space="preserve">SEC state decided not to call in for JR (20.3.19). Response to 20/00340/ENQG sent 220520; potential plan and policy conflict for 9 self build plots against 22 scheme development. </t>
  </si>
  <si>
    <t>less than 12 months</t>
  </si>
  <si>
    <t>still pending submission of new REM, expected soon. Since REM not yet submitted moved 10/30 of 21/22 developer stated delivery to 22/23</t>
  </si>
  <si>
    <t xml:space="preserve">dependent on REM PCO, max build rate of 40dpa stated. </t>
  </si>
  <si>
    <t>Ground works commenced, homes advertised; could change, depending on economy/demand, impact so far not clear</t>
  </si>
  <si>
    <t>no clear scheme or way forward for site. Developer wants to reduce to 9 large self build dwellings. Numbers not revised as yet. Requires new permission to change proposal. Interest in site suggests just beyond 5 year appropriate</t>
  </si>
  <si>
    <t>Land OS 469098 313572, Pasture Lane, Gaddesby</t>
  </si>
  <si>
    <t>20/00591/OUT (PCO 10)</t>
  </si>
  <si>
    <t>20/00591/OUT submitted 02.06.2020</t>
  </si>
  <si>
    <t>delivery adjusted to take into account OUT PCO and need for future REM. No. not adjusted to 10 until OUT decided.</t>
  </si>
  <si>
    <t>under construction, conversion not new build, developers stated completion within 2020/21 reasonable</t>
  </si>
  <si>
    <t xml:space="preserve">18/01183/FUL (PCO 61) </t>
  </si>
  <si>
    <t>consent permitted subject to several delegated amendments, which are currently being negotiated</t>
  </si>
  <si>
    <t>HOS1</t>
  </si>
  <si>
    <t>41 (16+25)</t>
  </si>
  <si>
    <t>REM still required. HE require deliverability. OUT nearly resolved. S106 still required. No. dwellings not changed until OUT decided. Mar 21 earliest SOS, so moved into 21/22 SOS; completions 18 months after due to demolition/brownfield/historic nature (assumes more extensive pre commencement works)</t>
  </si>
  <si>
    <t>both recorded 45 completions this year however, we recorded 7 completions for last year, Jelsons recorded 12, added 5 into this years completions as not previously counted; last years total number for units on site did not add to 100? (87+7 = 94 - missing 6 units?)</t>
  </si>
  <si>
    <t>partially complete, on site and expected to finish in 21/22</t>
  </si>
  <si>
    <t>on site and works begun, this application is in centre of site, assumed to come forwards in mid phase of development</t>
  </si>
  <si>
    <t>on site and works begun, this application is in corner of site, assumed to come forwards in later phase, update next year when phasing is more obvious</t>
  </si>
  <si>
    <t>on site and works begun, assuming max of 40dpa on site, taking into consideration conversions within other parts of overall site, new build only phase 1 assumed due to location of conversions on site</t>
  </si>
  <si>
    <t>19/01175/FUL (4)</t>
  </si>
  <si>
    <t>19/01175/FUL under construction for alms house charity use. Rest of site being renovated for ongoing commercial use</t>
  </si>
  <si>
    <t xml:space="preserve">Formerly 08/00326/FUL (11) but 19/01175/FUL for 4 dwellings U/C - a revised app for 4/11 units. Site visit, works to convert underway </t>
  </si>
  <si>
    <t>circa 480</t>
  </si>
  <si>
    <t>Evidence is speculative at this point given need to finalise masterplan</t>
  </si>
  <si>
    <t>no interest in developing site at present</t>
  </si>
  <si>
    <t>no evidence of any actions being undertaken or planned in relation to this site</t>
  </si>
  <si>
    <t>18/00838/REM withdrawn site now with Taggart Homes. NEW 20/00452/REM (PCO) -21.04.2020 (16/00100/OUT for 32 dwellings, new REM for 31)</t>
  </si>
  <si>
    <t>target decision date end July; then DIS; assumes SOS earliest Mar 2021 and then 14 month build programme as per statement. No dwellings no reduced until PCO REM decided</t>
  </si>
  <si>
    <t>see 20/00531/ENQMG; part of site served CPO by LCC to provide road improvements linked to MMDR roundabout close to site. Pre app submitted - expand site to accommodate CPO and THOR1 reduced numbers within enlarged site area</t>
  </si>
  <si>
    <t>All U/C</t>
  </si>
  <si>
    <t>built</t>
  </si>
  <si>
    <t>Last years AM stated 3 remained UC on site, the rest completed; site visit stated 10 completed this year? altered to 3 completions for this year. Site now completed</t>
  </si>
  <si>
    <t>site under construction, most plots at advanced stage of development</t>
  </si>
  <si>
    <t>s73 VAR permitted 19/01371/VAC  260520.</t>
  </si>
  <si>
    <t>beyond 5 years</t>
  </si>
  <si>
    <t>Developer involved, but not tied to site, no date for sale etc. new owner may wish to reassess application post sale; brownfield site, potential additional clearance required before SOS. permission only just granted; No DIS etc. adjusted developer figures for first delivery in 22/23 rather than 21/22 as expect no SOS for at least 1 year given the above, built rate at 30dpa reasonable</t>
  </si>
  <si>
    <t>BOT2 (part)</t>
  </si>
  <si>
    <t>DN 280120; agent Tom.Collins@nineteen47.co.uk</t>
  </si>
  <si>
    <t>Owned by Belvoir Estate as is all land around the village</t>
  </si>
  <si>
    <t>S106 query passed to LP to progress at agents request. Owned by Belvoir Estate as is all land around the village</t>
  </si>
  <si>
    <t>No update or progress reported, appears to be least advanced of 3 schemes. Owned by Belvoir Estate as is all land around the village</t>
  </si>
  <si>
    <t>20/00388/OUT (PCO 215)</t>
  </si>
  <si>
    <t>Brooksby Melton College, King Street</t>
  </si>
  <si>
    <t>Sowden Homes developers, HSSP agent for PCO application, replace approved 18 with 31; +13 dwellings on the site</t>
  </si>
  <si>
    <t>no change in dwelling numbers as +13 still PCO. Expect additional dwellings to be built quickly as already on site should PP be granted</t>
  </si>
  <si>
    <t xml:space="preserve">NP is moving forwards and at advanced stage however referendum not likely to be before need of 20/21 due to Coronavirus Act restrictions. </t>
  </si>
  <si>
    <t>delay due to delayed adoption of NP likely (delayed referendum) as Trust want to bring forward site after adoption, unlikely to see application until 21/22, SOS before 22/23, completions assumed at 20dpa from 23/24</t>
  </si>
  <si>
    <t>.</t>
  </si>
  <si>
    <t>Site works well underway at time of site visit; minor new application to change housing mix (18/00518/FUL with DN 30.8.19; new 19/01354/FUL (PCO)) Not available to buy on website states UC</t>
  </si>
  <si>
    <t>Under Construction, foundations and some brick work completed, state that site closed for rest of year and slower rate build out when recommence; assumes that completions will have to move to 21/22</t>
  </si>
  <si>
    <t>final BC cert for 36 dwellings issued</t>
  </si>
  <si>
    <t>080719 DN; email to Helen Prangley as per last year</t>
  </si>
  <si>
    <t>1-2 years</t>
  </si>
  <si>
    <t>4-5 years</t>
  </si>
  <si>
    <t>2-3 years</t>
  </si>
  <si>
    <t>No progress; owner not demonstrated site is being brought forwards for development for long time (last local plan period), potential site to be removed from allocations at LP review as non deliverable</t>
  </si>
  <si>
    <t>REM DN 300719</t>
  </si>
  <si>
    <t>REM granted; as recommended</t>
  </si>
  <si>
    <t>new REM for 97 submitted and approved up from 88 dwellings; 16 BC final notices for site before end mar 20</t>
  </si>
  <si>
    <t>mismatch between site visit AM and developer information, considered to be due to difference in definition of completed (practically complete) retained AM visit numbers for progress on site after discussion with SH. Remaining completions are entered as per developer estimated after adjusting for this years AM completions)</t>
  </si>
  <si>
    <t xml:space="preserve">assumed timeframe appears reasonable, however potential issues due to MMDR and TA progress that is required to move to OUT stage. Time assumed between OUT and REM approval considered short; especially so given issues in sorting S106 for other parts of NSN; assumed as recommended by developer + 12 months; to review against progress made next year </t>
  </si>
  <si>
    <t>3-4 years</t>
  </si>
  <si>
    <t>Still PCO - Scheme 1 (19/00245/REM) EOT 010720; Scheme 2 (19/01099/REM) EOT 010820; refused and then deferred at committee; modifications have been made. Reasonable to assume DN within the next couple of months</t>
  </si>
  <si>
    <t>19/01302/FUL (PCO 74)</t>
  </si>
  <si>
    <t xml:space="preserve">FUL submitted 1119 PCO by Pegasus/Davidsons; still PCO, issues re s106 and revised plan consultation. </t>
  </si>
  <si>
    <t>Still PCO, recently revised plans need consultation; S106 required then DIS etc. developer ready to deliver; level of completions for 21/22 considered optimistic and proportion moved forwards; numbers not revised upwards as still PCO</t>
  </si>
  <si>
    <t>Units carried over beyond 2036</t>
  </si>
  <si>
    <t>No action taken to bring forward site, not committee decision/resolution to dispose</t>
  </si>
  <si>
    <t>Justifications and evidence for completion assumptions</t>
  </si>
  <si>
    <t>Officer Notes</t>
  </si>
  <si>
    <t>on site, construction started on show home</t>
  </si>
  <si>
    <t>on site, construction started on show home, as recommended</t>
  </si>
  <si>
    <t>based on that provided by developer, moved delivery on by 1 year than stated by developer due to phase 1 delivery, assuming a 50 dpa site capacity also on phase 1 (therefore developed over next 4 years) with this site phase 2 coming on line from year 6 not year 5 once phase 1 completes</t>
  </si>
  <si>
    <t>U/C; nearly built out</t>
  </si>
  <si>
    <t>DN 29.11.2019, DIS applications submitted. BC IN submitted - for drainage works underway. Stated at committee where decided that SOS before end 2020</t>
  </si>
  <si>
    <t>20/00102/FUL (PCO 10)</t>
  </si>
  <si>
    <t xml:space="preserve">on file corres re PCO REM show that some issues still need to be addressed; long delay to get to committee but progress continues to be made towards taking it to com for decision; AH RP take on issue. </t>
  </si>
  <si>
    <t>29.07.19 DN issued; Leicester Diocesan</t>
  </si>
  <si>
    <t>permission now granted - DC 27.08.2019. amended from 10 to 9 dwellings.  Found for sale online for £900k-£1m - newly offered to market -added online for sale in June 20</t>
  </si>
  <si>
    <t>Beyond 5 years</t>
  </si>
  <si>
    <t>20/00770/VAC 0720 -  Ironbridge Development (East Midlands) Ltd</t>
  </si>
  <si>
    <t>17/00250/OUT (Part - PCO 18)</t>
  </si>
  <si>
    <t>looking to increase to 23/4; corres with officer and agent 0120; the OUT PCO is only for part of the site</t>
  </si>
  <si>
    <t>HOS2 (part)</t>
  </si>
  <si>
    <t>Land South Of Grange Farm, Harby Lane</t>
  </si>
  <si>
    <t xml:space="preserve">DN 180320 for phase 1; phase 2 submitted for additional 35 dwellings -  20/00397/OUT (38); would bring total on site to 73; site split into 2 phases at this stage to reflect how site is being considered </t>
  </si>
  <si>
    <t>20/00397/OUT (PCO 38)</t>
  </si>
  <si>
    <t xml:space="preserve">20/00593/VAC 0620 PCO - minor mods and clarity re conditions; BC notice for plots 1-8 - works started </t>
  </si>
  <si>
    <t>work underway, 2/3 already U/C, at advanced stage; as recommended</t>
  </si>
  <si>
    <t>construction underway on plots 1-4; delivery as recommended however adjustment as site visits confirmed that 2 dwl were practically complete at year end</t>
  </si>
  <si>
    <t>not ready to submit any planning; least developed proposal for Wym</t>
  </si>
  <si>
    <t>states looking to submit outline within next 12 months; not advanced enough to place in 5 year delivery</t>
  </si>
  <si>
    <t>land needs to be sold to developer, REM needs to be worked up and submitted (assume within 3 years and + 3 years max to SOS); land could come forwards quickly or slowly, depending on sale; conservative estimates have been made based on fact that majority of plots sit on facing main A road (less attractive than other small rural site alternatives) and high plot costs (in region of £100k per plot) currently being marketed as well as current market/economic uncertainty highlighted by developer</t>
  </si>
  <si>
    <t>Affordable housing/RP led scheme, Deeley DPP3 delivery partner for RPs. REM 040620 committee approval, pending DN</t>
  </si>
  <si>
    <t>DN 0919. VAR s106 being processed to move some affordable to Melton KEVII, discharging conditions apps submitted in Jan 20.</t>
  </si>
  <si>
    <t xml:space="preserve">Delivery considered in context of overall company site delivery in ASF and KEVII. Inputted developer proposed delivery as reasonable given above and DN date </t>
  </si>
  <si>
    <t>developer led s73 Variation PCO, assumed as stated by  agent due to strong wording on delivery commitment. Total site phasing on basis of 14-16 dpa (based on providing consistent average annual supply of site coming forwards assuming lower site figures still for phases 3 and 4; may rise to 16- 25dpa if wider site PCO OUT is permitted)</t>
  </si>
  <si>
    <t>likely to be significantly more than 9 units - ask developer - ASH1 (part) remaining PCO 25 units. PCO ENQMG from Keepmoat homes re phases 3 and 4 0 - demonstrates potential developer interest</t>
  </si>
  <si>
    <t>whilst still PCO numbers not revised upwards; retained as  9 with delivery on 22/23 in line with peak delivery of scheme and assumptions have been made with  consideration of overall phasing of site phases 2-4. strong wording on delivery commitment from agent (based on providing consistent average annual supply of site coming forwards assuming lower site figures still for phases 3 and 4; may rise to 16- 25dpa if wider site PCO OUT is permitted)</t>
  </si>
  <si>
    <t>ASH2 PCO - 75 units (PCO ENQMG from Keepmoat homes) re phases 3 &amp; 4 - demonstrates potential developer interest</t>
  </si>
  <si>
    <t>whilst still PCO numbers not revised upwards to 75; retained as  47 with delivery from 22/23 (in line with phase 3 (see ASFH1 part) delivery spread across 4 years as per info provided but delayed by 1 year to achieve more consistent average site phasing across phases 2-4. strong wording on delivery commitment from agent, (based on providing consistent average annual supply of site coming forwards assuming lower site figures still for phases 3 and 4; may rise to 16- 25dpa if wider site PCO OUT is permitted)</t>
  </si>
  <si>
    <t>OUT still pending s106; may req new FUL/OUT for revised plans and will require REM at min; evidence revised plans being looked at by agent but not yet submitted; no clarity that new plans for higher number are achievable; revisions may result in delays to progress scheme; however developer on board to deliver scheme and leading revised plan, providing impetus. moved delivery forwards from 21/22 to 22/23 as a consequence of need for new permissions; note no evidence that rest of site is being progressed, likely to be later in LP period via separate application and will require splitting of site into 2 blocks (ownership of second parcel is local housing trust and private individual), site therefore split into 2 delivery blocks with second block assumed for 29/30 SOS post delivery of other sites in BOT which are currently being progressed</t>
  </si>
  <si>
    <t>SOS in Mar 20; COVID pause; state to  restart Jul 20; work programme at advanced stage; transposed delivery as stated by developer as considered reasonable and deliverable within those timeframes</t>
  </si>
  <si>
    <t>Still trying to conclude the s106 on the outline but assuming it will be resolved shortly</t>
  </si>
  <si>
    <t>currently preparing REM don’t assume completions untiled  21/22 which seems reasonable timeframe, slight shift forwards from last year</t>
  </si>
  <si>
    <t xml:space="preserve"> 20/00388/OUT for 215 significant increase on 163 allocated for site; approx. 1/3 increase</t>
  </si>
  <si>
    <t xml:space="preserve">new OUT (PCO) suggest site come forward within next 5 years. Figures not adjusted to new OUT numbers unless OUT permitted so still assumed 163 at developer stated rate of 30dpa. Assume 2-3 years to SOS as reasonable, as OUT only just submitted, (sale, REM and DIS etc.  Still required before SOS) moving completions forwards by 2 years on that stated. </t>
  </si>
  <si>
    <t>OUT still pending s106 agreement. Req sale to developer and REM permission, largest site in village in MLP. Estate concerns re CV19; moved delivery stated forwards by one year at 20dpa rate</t>
  </si>
  <si>
    <t>Beyond 5YHLS as no action taken to bring site forwards, competition from other developments within village from Estate land; delivery expected after completion of CROX1 &amp; CROX3</t>
  </si>
  <si>
    <t>no permission in place, insufficient evidence to support delivery within next 5 years, left delivery in same position from last year</t>
  </si>
  <si>
    <t>SOS for conversions. Development funded; REM PCO. Figures not revised until REM decided; build rate as per developer stated (total 20 for 2021/22)</t>
  </si>
  <si>
    <t>Under construction, mainly completed, assumed works programme to complete in 20/21 correct given advanced stage of development even if CV19 delays</t>
  </si>
  <si>
    <t>Bowbridge homes new owners. REM still pending. Long term outstanding s73 to vary to include self build plots (19/00605/VAC), expect this to be addressed by REM. Inclusion of self build plots may stretch out delivery PCO REM</t>
  </si>
  <si>
    <t>REM application instructed, not yet submitted. No developer on board. Allow time for sale of site and possible review</t>
  </si>
  <si>
    <t>OUT still s106 pending; site has not been marketed yet, no developer identified/interest. REM will still be required, then DIS etc.; expect site may come forwards with SOS in-between next 2 and 6 years, with delivery thereafter.  CV19 market insecurity re sale of land and slightly higher perceived risk profile given JR and community opposition, put site delivery assumptions for SOS beyond 5 years. not revised 37 down to 35 until DN released</t>
  </si>
  <si>
    <t>REM application PCO; assumes that REM achieved within 12 months and SOS within 3 years; completions from yr. 4</t>
  </si>
  <si>
    <t>Need to resolve FUL delegated matters, still pending from 260919 committee decision to permit subject to; no progress for some time, suggests no urgency to get developing.  stated +2 years SOS considered reasonable; completions following year at stated build rate max of 20dpa</t>
  </si>
  <si>
    <t>formerly 17/00401/OUT &amp; 15/00944/OUT; overall proposed reduction in units from 41 to 34. Two part HOS1 applications have been combined together as per PCO, site clearly in single ownership/planned development. Due to go to committee JUL with PER; AH and Viability have held this up for 1 year; not to be decided at OUT, suggests potential to delay REM application when it comes forwards</t>
  </si>
  <si>
    <t>Still only OUT PCO. REM will still be required. numbers not adjusted until new permission granted, new permissions, S106 and REM delay SOS from developer stated completions in 2021/22 moved to 22/23; using developer stated their 20dpa completion rate with 50% completions in first year</t>
  </si>
  <si>
    <t>landowner states that wish to market site as a whole when phase 2 has been granted permission, this will delay marketing of site, a REM will be required post sale of site. Taken into consideration HOS1 delivery, expect HOS2 to follow HOS1 which is at a more advanced stage, with delivery following on from HOS1</t>
  </si>
  <si>
    <t>phase 2 for 38 dwellings submitted April 20, note significant objections being raised re effectively doubling dwellings on LP allocation</t>
  </si>
  <si>
    <t>No delivery has been added into the trajectory for this site at this stage as the dwellings within Phase 1 fulfil the total LP anticipated allocation; will not be revised until a DN is issued; but added in as a row to ensure monitoring of this site is included as and when decision is made re phase 2 and to reflect this unpermissioned section of the LP allocation, OUT needs to be secured before site can be marketed alongside phase 1 to developers. expect any delivery to follow on after completion of phase 1, beyond next 5 years</t>
  </si>
  <si>
    <t>states will SOS summer 2020 and completed before Mar 21; tight development timeframe, as not yet SOS adjusted for half complete into 21/22</t>
  </si>
  <si>
    <t>OUT secured. Ambitions to bring forwards within next 2 years but uncertainty regarding the delivery and no developer on board yet. Still requires REM post finding developer to bring forwards</t>
  </si>
  <si>
    <t>No evidence of any actions being undertaken or planned in relation to this site. Retained to come forwards at end of the plan period as per previous trajectory, considered at least to come forwards after MEL3 as direct competition</t>
  </si>
  <si>
    <t xml:space="preserve">DN 040220; letter in app file to state relevant works commencement 240320 onwards. </t>
  </si>
  <si>
    <t>clear application is progressing DIS and BC IN etc., states that 10 U/C; Davidsons other close by site MEL1 close to completing; therefore taken as  recommended</t>
  </si>
  <si>
    <t xml:space="preserve">08/00650/OUT (WDR) for reference. 
Land options agreement expired some years ago. No agent or developer looking to put together proposal. MBC ownership of ransom strip to Dieppe Way, alt access possible through Jelson owned ransom strip to Tennyson Way (previous developers not able to negotiate access via this preferential route). Richard Shaw happy to be contacted annually  if no other contact found. </t>
  </si>
  <si>
    <t>private allotment land in multiple ownerships, complex site to but together; no land option agreement, no developer or person trying to put together any proposal. Delivery assumed for last 5 years of plan period; site boarders Fairmead, not a desirable location to develop compared to other sites and landowners have high expectations, random strip to either site of site (MBC and Jelson owns them) other sites to Dieppe way all AH, private sector failure on site next door (barratts sold on to RP at late stage of development as could not sell in last economic decline circa 2009 to Riverside as shared ownership scheme), but AH providers not considered likely to be able to put complex site together to bring forwards for development - considered more likely to come forwards towards end of period if at all or if lack of other deliverable and available sites. potential review site to removed as LP allocation as not deliverable</t>
  </si>
  <si>
    <t>Site sold by Homes England via tender 0320 to Snowden Homes; Homes England OUT Permission due to be decided in 0620 committee postponed from 280520. He deliverability criteria as part of tender</t>
  </si>
  <si>
    <t>Site has not progressed fro number of years, no evidence landowner is proactively looking to bring forwards site, assumes beyond 5YHLS and most likely to be towards end of plan period, potential to link with reserve site at Snow Hill, therefore assumes end of plan period</t>
  </si>
  <si>
    <t>still at very early stage, significant variables and potential issues to delay delivery e.g. MMDR and current delays sorting s106;  First completions envisaged for end of Q423, moved to Q124 given potential issues to delay; mirrored pattern of delivery stated by developer of a max 100dpa alongside initial reduced levels to reflect building up capacity and to reflect competition with other developments in NSN</t>
  </si>
  <si>
    <t>query sent to agent for recent PCO app. LCC delays reason LCCs s106 not signed. Site has been marketed for some months with no apparent interest. Stated delivery to start from 21/22 building up to 50dpa</t>
  </si>
  <si>
    <t>comments from LCC regarding holding off land sale due to CV19 (potential unrealistic expectations of land value/LCC return worries, failure to agree s106 for OUT since Aug 19. MMDR issues and potential delays. seeking HE extension, revising enabling works package. No developer interest in site which has been extensively marketed for a number of months and now withdrawn from marketing completely. Need to sell and REM and additional DIS etc. prior to SOS. potential competition other NSN sites may delay SOS given comments re return on investment. 40dpa as per statement accepted as reasonable completion rate</t>
  </si>
  <si>
    <t xml:space="preserve">comments in line with those from other parties to master planning process. Aware MP is moving forwards within assumed timeframes. </t>
  </si>
  <si>
    <t xml:space="preserve">issues re S106 as shared with LCC site to south, where impetus to get it signed has been reduced (LCC state withdrawn site form market); </t>
  </si>
  <si>
    <t>developer on board to bring forwards pending REM; assumed as provided 40dpa delivery. Risk to s106 securing and REM within time frame assumed, therefore assume delivery from 22/23 (not 5 in 21/22 and only 25 not 35 in 22/23 then 40dpa thereafter as per advised)</t>
  </si>
  <si>
    <t>site observed as UC at site visits, activity to meet conditions and confirmed through feedback with agent, delivery as recommended</t>
  </si>
  <si>
    <t>As recommended, assumed REM granted this year for SOS next year, with completions up to 65dpa, building up to this figure with 50% in yr. 1 and delivered across a 5 year period. Comments re market signals influencing build rates mean have reduced to 50dpa as competition from other SSN sites may impact confidence to build at full 65dpa capacity</t>
  </si>
  <si>
    <t>issues with MMDR and LCC may cause delays to achieving REM permission. Significant rent work by SSN developer to help develop masterplan for LCC adds to robustness of figures and assumptions</t>
  </si>
  <si>
    <t>Figures provided by developer, however moved delivery onwards by 12 months to reflect potential for issues to delay delivery relating to MMDR etc. and given no action as yet to bring forwards to date which suggests more likely to be beyond 5 years; delivery has been adjusted down for this site over a longer period than suggested by developer; this has been undertaken for 2 reasons, high levels of annual delivery stated in comparison to other sites of the same size and in SSN and taking into consideration overall SSN delivery, to adjust the delivery across the period and reflect likely maximum capacity for sales across the SSN across the period (note this may mean other sites rather than this will deliver later in the period; however for the purposes of trajectory planning this site was adjusted as least advanced in terms of clear information on delivery and high stated delivery levels compared to others)</t>
  </si>
  <si>
    <t>expect REM approval circa June 23 up to 72dpa trough till 2037/38</t>
  </si>
  <si>
    <t>as stated by developer based on detailed evidence provided recently for master planning</t>
  </si>
  <si>
    <t xml:space="preserve">site works are underway to enable SOS within next 12 months; developer led figures provided appear reasonable and delivery at an advanced scheme; noted that building out at higher rate than anticipated, therefore across a shorter overall build period  </t>
  </si>
  <si>
    <t>Potentially not deliverable due to archaeology issues 'site may be of regional archaeological importance' so either not deliverable or delivered with reduced numbers see 20/00531/ENQMG</t>
  </si>
  <si>
    <t>Planning pre app enquiry stating deliverability issues. Numbers no amended until new permission granted. No permission in place, issues with bringing forward site, may require LP review to resolve? Archaeology likely to delay site delivery</t>
  </si>
  <si>
    <t>Planning pre app enquiry. CPO for part of site for MMDR. No planning for site to date. Want to significantly change allocated site in LP; may need to be through LP review; review next yr. after outcome of ENQMG</t>
  </si>
  <si>
    <t>site was listed as 28 but always only 26? New 19/00453/FUL; 19/00479/NONMAT; 20/00092/NONMAT; 20/00489/DIS (PCO). All different agents/applicants -hello@jg-a.co.uk - James Garner on pending DIS contacted BURMOR projects ltd developer. Now 24 units plus 2 on separate application - 19/00453/FUL to main st frontage</t>
  </si>
  <si>
    <t>Assume SOS in July, however pre commencement still PCO and concerns re getting site started due to Covid19, without to complete 24 within 8 month timeframe considered tight, therefore moved 1/3 delivery into 2021/22</t>
  </si>
  <si>
    <t>site visit suggested 5 not UC, contrary to developer statement, however site hard to view as closed; altered to all UC; recorded 5 blast year therefore 22 B in 1920</t>
  </si>
  <si>
    <t>our Site visits suggest 14 completed ( practically) at end of Mar compared to 2 stated by developer), however we use different definitions</t>
  </si>
  <si>
    <t>new applications 19/01379/VAC &amp; 19/01380/VAC submitted 1219 &amp; withdrawn 0420; Contact change as site sold to Grace Homes</t>
  </si>
  <si>
    <t>demolishment started - BC - 20/00052/DEM; Cairn Heritage Homes website states homes coming soon</t>
  </si>
  <si>
    <t xml:space="preserve">conditions discharge PCO 20/00354/DIS, construction started after end of financial yr. end for AM, so not UC in AM site visits. </t>
  </si>
  <si>
    <t>taken 20 months as program as per developer, they are hopeful of autumn 20 start; assume completions from autumn 21 till summer 22 but adjusted for potential delay and caution as REM and DIS not in place as yet. 1/3 complete in 20/21 and remainder in 2021/22</t>
  </si>
  <si>
    <t>only has outline. Owner not progressing with pre construction investigations. No developer on board to proceed with site. REM expected by 3 years. Predict completions just beyond 5yhls, inputted completions at 20dpa as per developer provided information</t>
  </si>
  <si>
    <t>19/00735/ENQG pre app for REM, 0320. new contact mike asked - mike.askey@arcontext.com</t>
  </si>
  <si>
    <t xml:space="preserve">REM yet to be submitted, pre app for REM undertaken and revised drawing for comments submitted and responded to 0320. SOS 21/22 possible but may be 22/23; developer is on board and leading REM. Potential for unknown/contamination etc. as former MOD land. Expect delivery from 22/23 not 21/22 given REM not yet submitted. </t>
  </si>
  <si>
    <t>Email sent to BMC to ask for update - no response. 19/01371/VAC for spinney campus, severed link between applications. Minutes from committee report - CEO of college state 'three organisations having approached the college with development proposals although due to the Covid 19 pandemic the position could not be confirmed'. She advised that one of the college’s requirements for any development was to retain the archaeological merits including the frontage.' Celia not aware of any ongoing interest from RPs. Info received via third party - agent for spinney road application</t>
  </si>
  <si>
    <t>DN0118, will expire over course of this year. No developer on board, BMC reviewing options for the site. This has been situation for a number of years. Location, type of development, retention of historic frontage and lack of interest from developers for long period of time.  considered likely to require further permission to exend or modify application now no longer an AH scheme</t>
  </si>
  <si>
    <t>previously 16/00146/OUT; PCO to go to com in July with recommendation to PER; Number of conditions inc arch to go through before can start to develop site if REM permitted;  www.wynbrook.co.uk - developers have number of other projects underway with no publicity for this scheme on their website; if PCO REM PER contact developers directly next year;  app description appears to assume enhanced building regulations - SOS post 2021 therefore assumed</t>
  </si>
  <si>
    <t>REM not decided; likely number of conditions to fulfil before works can commence; no. units not reduced until REM permitted, remains 12; therefore moved delivery forwards slightly from 21/22 to 22/23;</t>
  </si>
  <si>
    <t>only OUT; sale agreed but not gone through; REM needs to be worked up by new owner and permitted. Assume that this may mean the delivery more likely from 22/23 rather than in 21/22; more forwards assumptions provided by 12 months</t>
  </si>
  <si>
    <t xml:space="preserve">BC - demolition and initial notice; DC - 19/00417/DIS decided 0619; Mr Dilip Parmar - ASKKD Ltd; dkparmar@hotmail.co.uk. Agent: Mr John Hackman -info@tdrarchitects.co.uk. Noise complaint about construction noise from Jan 2020 - suggests that site is under construction. site visit officer stated not under construction; suggest at site works stage of development, pre commencement works. CH charge of mortgage against company, more likely that development to come forwards to meet mortgage terms and conditions of loan to buy and develop the site. </t>
  </si>
  <si>
    <t>Some works appear to have started on site (noise complaint Mar 20  within DIS files and BC initial notices from mid 2019). Developer failed to respond so assumptions have been made based on site visit info and BC notices, inferred that site is close to starting to construction and that development will start in 2020, assuming all 10 completions in 21/22 given lack of certainty about how advanced the site is at this time</t>
  </si>
  <si>
    <t>as recommended</t>
  </si>
  <si>
    <t>less than 12 months (part)</t>
  </si>
  <si>
    <t>PCO change</t>
  </si>
  <si>
    <t>19/01360/FUL (PCO +13)</t>
  </si>
  <si>
    <t>15/00569/OUT</t>
  </si>
  <si>
    <t>7 City Road</t>
  </si>
  <si>
    <t>16/00055/FUL</t>
  </si>
  <si>
    <t>Land Opposite Old Rectory, Church End</t>
  </si>
  <si>
    <t>Branston</t>
  </si>
  <si>
    <t>16/00441/FUL</t>
  </si>
  <si>
    <t>Land Behind 11, Debdale Hill</t>
  </si>
  <si>
    <t>16/00765/FUL</t>
  </si>
  <si>
    <t>Buildings At The Rear Of 11, Main Street</t>
  </si>
  <si>
    <t>16/00874/FUL</t>
  </si>
  <si>
    <t>Woodville 4 Dalliwell</t>
  </si>
  <si>
    <t>16/00870/FUL</t>
  </si>
  <si>
    <t>Land Off Harby Road</t>
  </si>
  <si>
    <t>05/00767/FUL</t>
  </si>
  <si>
    <t>Land Between 14 And 20 Church Lane</t>
  </si>
  <si>
    <t>06/00302/FUL</t>
  </si>
  <si>
    <t>The Grange Garden Centre</t>
  </si>
  <si>
    <t>07/00636/FUL</t>
  </si>
  <si>
    <t>54 Main Street</t>
  </si>
  <si>
    <t>Sewstern</t>
  </si>
  <si>
    <t>08/00703/OUT</t>
  </si>
  <si>
    <t>The Shires, 26 Church Lane</t>
  </si>
  <si>
    <t>11/00632/FUL</t>
  </si>
  <si>
    <t>Culfers Hey, 2 Melton Road</t>
  </si>
  <si>
    <t>11/00775/FUL</t>
  </si>
  <si>
    <t>High Burnham, 46 Melton Road</t>
  </si>
  <si>
    <t>12/00530/FUL</t>
  </si>
  <si>
    <t>Land Adjacent 7, Ashby Road</t>
  </si>
  <si>
    <t>12/00914/FUL</t>
  </si>
  <si>
    <t>The Chestnuts, 12 Belvoir Road</t>
  </si>
  <si>
    <t>Redmile</t>
  </si>
  <si>
    <t>13/00290/FUL</t>
  </si>
  <si>
    <t>Land Adjacent 48 High Street</t>
  </si>
  <si>
    <t>13/00646/FUL</t>
  </si>
  <si>
    <t>Land To North Of 175 Scalford Road</t>
  </si>
  <si>
    <t>13/00683/FUL</t>
  </si>
  <si>
    <t>Merrivale Farm, 18 Frog Lane</t>
  </si>
  <si>
    <t>Plungar</t>
  </si>
  <si>
    <t>14/00064/GDOCOU</t>
  </si>
  <si>
    <t>Proposed Flexible Workspace Units, Station Road</t>
  </si>
  <si>
    <t>14/00128/FUL</t>
  </si>
  <si>
    <t>137 Asfordby Road</t>
  </si>
  <si>
    <t>14/00327/FUL</t>
  </si>
  <si>
    <t>The Bungalow, 2 Sandy Lane</t>
  </si>
  <si>
    <t>14/00395/FUL</t>
  </si>
  <si>
    <t>Corona Cottage, 11 Sandy Lane</t>
  </si>
  <si>
    <t>14/00422/FUL</t>
  </si>
  <si>
    <t>Lodge Farm, Six Hills Lane</t>
  </si>
  <si>
    <t>14/00760/FUL</t>
  </si>
  <si>
    <t>11 Nottingham Road</t>
  </si>
  <si>
    <t>14/00897/FUL</t>
  </si>
  <si>
    <t>Pheasant Cottage, 55 Church Lane</t>
  </si>
  <si>
    <t>15/00191/FUL</t>
  </si>
  <si>
    <t>Ivy House Farm, 3 Elm Lane</t>
  </si>
  <si>
    <t>Eaton</t>
  </si>
  <si>
    <t>15/00149/FUL</t>
  </si>
  <si>
    <t>Westfield 24 The Field</t>
  </si>
  <si>
    <t>15/00286/OUT</t>
  </si>
  <si>
    <t>63 Ankle Hill</t>
  </si>
  <si>
    <t>15/00311/FUL</t>
  </si>
  <si>
    <t>Brook Farm, 1 Church Lane</t>
  </si>
  <si>
    <t>Saxelby</t>
  </si>
  <si>
    <t>14/00978/OUT</t>
  </si>
  <si>
    <t>Field 3465 Coston Road</t>
  </si>
  <si>
    <t>Sproxton</t>
  </si>
  <si>
    <t>15/00347/FUL</t>
  </si>
  <si>
    <t>Harvest Home, 3 Melton Road</t>
  </si>
  <si>
    <t>15/00445/FUL</t>
  </si>
  <si>
    <t>Land Between 18 And 20, Main Street</t>
  </si>
  <si>
    <t>Cold Overton</t>
  </si>
  <si>
    <t>15/00470/FULHH</t>
  </si>
  <si>
    <t>17 Main Street</t>
  </si>
  <si>
    <t>Barsby</t>
  </si>
  <si>
    <t>15/00630/FUL</t>
  </si>
  <si>
    <t>35 Scalford Road</t>
  </si>
  <si>
    <t>15/00710/FUL</t>
  </si>
  <si>
    <t>Station House, Station Road</t>
  </si>
  <si>
    <t>John O Gaunt</t>
  </si>
  <si>
    <t>15/00824/FUL</t>
  </si>
  <si>
    <t>Parwood House, 22 Main Street</t>
  </si>
  <si>
    <t>15/00885/FUL</t>
  </si>
  <si>
    <t>15/00873/OUT</t>
  </si>
  <si>
    <t>Field Os 1721 Coston Road</t>
  </si>
  <si>
    <t>15/00941/FUL</t>
  </si>
  <si>
    <t>School Bungalow, Dalby Road</t>
  </si>
  <si>
    <t>15/00854/OUT</t>
  </si>
  <si>
    <t>Grantham Road</t>
  </si>
  <si>
    <t>16/00121/FUL</t>
  </si>
  <si>
    <t>Land Adjacent Deven Farm</t>
  </si>
  <si>
    <t>16/00116/FUL</t>
  </si>
  <si>
    <t>Equity House, 47 Burton Street</t>
  </si>
  <si>
    <t>15/00881/FUL</t>
  </si>
  <si>
    <t>1 Station Lane</t>
  </si>
  <si>
    <t>16/00202/FUL</t>
  </si>
  <si>
    <t>The Lodge, Gaddesby Lane</t>
  </si>
  <si>
    <t>Ashby Folville</t>
  </si>
  <si>
    <t>16/00142/OUT</t>
  </si>
  <si>
    <t>Barsby Farm
11 Main Street</t>
  </si>
  <si>
    <t>16/00143/OUT</t>
  </si>
  <si>
    <t>16/00232/FUL</t>
  </si>
  <si>
    <t>Sandy Lane Farm Buildings, Sandy Lane</t>
  </si>
  <si>
    <t>16/00120/FUL</t>
  </si>
  <si>
    <t>34 Main Street</t>
  </si>
  <si>
    <t>Thorpe Satchville</t>
  </si>
  <si>
    <t>15/00220/OUT</t>
  </si>
  <si>
    <t>The Limes Farm, 37 Middle Lane</t>
  </si>
  <si>
    <t>16/00360/FUL</t>
  </si>
  <si>
    <t>20 Main Street</t>
  </si>
  <si>
    <t>16/00502/FUL</t>
  </si>
  <si>
    <t>Covert Farm Garthorpe lane</t>
  </si>
  <si>
    <t>16/00622/FUL</t>
  </si>
  <si>
    <t>Cedar Bungalow, 44 Main Road</t>
  </si>
  <si>
    <t>16/00497/FUL</t>
  </si>
  <si>
    <t>3 Spring Lane</t>
  </si>
  <si>
    <t>Wartnaby</t>
  </si>
  <si>
    <t>16/00770/COU</t>
  </si>
  <si>
    <t>Kirby Gate, 1 Main Road</t>
  </si>
  <si>
    <t>Kirby Bellars</t>
  </si>
  <si>
    <t>16/00679/FUL</t>
  </si>
  <si>
    <t>Land Rear Of 2 Town End</t>
  </si>
  <si>
    <t>16/00692/FUL</t>
  </si>
  <si>
    <t>Manor Farm, 32 Main Street</t>
  </si>
  <si>
    <t>Muston</t>
  </si>
  <si>
    <t>16/00639/FUL</t>
  </si>
  <si>
    <t>The Old Mill, 25 Mill Lane</t>
  </si>
  <si>
    <t>16/00538/FUL</t>
  </si>
  <si>
    <t>Greengates Farm 23 Main Street</t>
  </si>
  <si>
    <t>North Lodge Farm, Longcliff Hill</t>
  </si>
  <si>
    <t>16/00536/FUL</t>
  </si>
  <si>
    <t>16/00797/FUL</t>
  </si>
  <si>
    <t>Land Adjacent The Barn, Stonesby Road</t>
  </si>
  <si>
    <t>15/00935/FUL</t>
  </si>
  <si>
    <t>Land To South Of 1 Tilton Road, Tilton Road</t>
  </si>
  <si>
    <t>Twyford</t>
  </si>
  <si>
    <t>16/00898/OUT</t>
  </si>
  <si>
    <t>88 Dalby Road</t>
  </si>
  <si>
    <t>16/00596/OUT</t>
  </si>
  <si>
    <t>Land Parcel, School Lane</t>
  </si>
  <si>
    <t>16/00698/FUL</t>
  </si>
  <si>
    <t>Bishops Lodge, 6 Main Street</t>
  </si>
  <si>
    <t>Saltby</t>
  </si>
  <si>
    <t>17/00037/FUL</t>
  </si>
  <si>
    <t>Land Adjacent 29 Watsons Lane</t>
  </si>
  <si>
    <t>17/00131/GDOCOU</t>
  </si>
  <si>
    <t>Potterhill Farm, 12 Potter Hill Nottingham Road</t>
  </si>
  <si>
    <t>17/00147/GDOCOU</t>
  </si>
  <si>
    <t>17/01566/GDOCOU</t>
  </si>
  <si>
    <t>17/00185/FUL</t>
  </si>
  <si>
    <t>Rutland House, 4 Dairy Lane</t>
  </si>
  <si>
    <t>17/00039/FUL</t>
  </si>
  <si>
    <t>Stable Conversion, Main Street</t>
  </si>
  <si>
    <t>Grimston</t>
  </si>
  <si>
    <t>17/00252/FUL</t>
  </si>
  <si>
    <t>Storehouse Farm, 50 Main Street</t>
  </si>
  <si>
    <t>17/00044/GDOCOU</t>
  </si>
  <si>
    <t>Land Adj Woodbine Farm, Main Road</t>
  </si>
  <si>
    <t>Wyfordby</t>
  </si>
  <si>
    <t>16/00956/FUL</t>
  </si>
  <si>
    <t>Land Adjacent To Hillcrest, Tofts Hill</t>
  </si>
  <si>
    <t>16/00345/OUT</t>
  </si>
  <si>
    <t>Gates Nurseries, Somerby Road</t>
  </si>
  <si>
    <t>17/00274/FUL</t>
  </si>
  <si>
    <t>11 Paradise Lane</t>
  </si>
  <si>
    <t>17/00030/FUL</t>
  </si>
  <si>
    <t>Overfields, 1 Belvoir Road</t>
  </si>
  <si>
    <t>17/00001/FUL</t>
  </si>
  <si>
    <t>Eastwell Hall, 3 Hall Lane</t>
  </si>
  <si>
    <t>Eastwell</t>
  </si>
  <si>
    <t>17/00437/FUL</t>
  </si>
  <si>
    <t>Ashby Pastures</t>
  </si>
  <si>
    <t>17/00478/FUL</t>
  </si>
  <si>
    <t>Land Adjacent 2 Queensway</t>
  </si>
  <si>
    <t>17/00140/FUL</t>
  </si>
  <si>
    <t>Field OS 0850, Gaddesby Lane</t>
  </si>
  <si>
    <t>17/00208/FUL</t>
  </si>
  <si>
    <t>8 Manor Road</t>
  </si>
  <si>
    <t>17/00571/FUL</t>
  </si>
  <si>
    <t>Park Lane Public Conveniences</t>
  </si>
  <si>
    <t>17/00666/FUL</t>
  </si>
  <si>
    <t>Navvies Cottage Butt Lane</t>
  </si>
  <si>
    <t>17/00446/FUL</t>
  </si>
  <si>
    <t>39 Edmondthorpe Road</t>
  </si>
  <si>
    <t>17/00352/OUT</t>
  </si>
  <si>
    <t>Brook House , 6 Main Road</t>
  </si>
  <si>
    <t>16/00737/FUL</t>
  </si>
  <si>
    <t>The Rosary , 9 Main Street</t>
  </si>
  <si>
    <t>17/00480/GDOCOU</t>
  </si>
  <si>
    <t>The Granary, Thrussington Road</t>
  </si>
  <si>
    <t>Hoby</t>
  </si>
  <si>
    <t>17/00608/FUL</t>
  </si>
  <si>
    <t>Hall Farm House, The Driveway</t>
  </si>
  <si>
    <t>Eye Kettleby</t>
  </si>
  <si>
    <t>17/00856/FUL</t>
  </si>
  <si>
    <t>Land at 12A, Nether End</t>
  </si>
  <si>
    <t>17/00864/FUL</t>
  </si>
  <si>
    <t>Brooksby Grange, Melton Road</t>
  </si>
  <si>
    <t xml:space="preserve">17/00587/FUL </t>
  </si>
  <si>
    <t>Levesley House 14 City Road</t>
  </si>
  <si>
    <t>17/01036/FUL</t>
  </si>
  <si>
    <t>8A Penn Lane</t>
  </si>
  <si>
    <t>17/00950/OUT</t>
  </si>
  <si>
    <t>Land Off Middle Lane</t>
  </si>
  <si>
    <t>17/00837/FUL</t>
  </si>
  <si>
    <t>Land Off Main Street</t>
  </si>
  <si>
    <t>17/01272/GDOCOU</t>
  </si>
  <si>
    <t>Barn At Elm Farm, Main Street</t>
  </si>
  <si>
    <t>Normanton</t>
  </si>
  <si>
    <t>16/00911/OUT</t>
  </si>
  <si>
    <t>17/01182/FUL</t>
  </si>
  <si>
    <t>24 Mill Lane</t>
  </si>
  <si>
    <t>17/00932/COU</t>
  </si>
  <si>
    <t>Methodist Church, 6 Towns Lane</t>
  </si>
  <si>
    <t>Goadby Marwood</t>
  </si>
  <si>
    <t>17/00962/FUL</t>
  </si>
  <si>
    <t>Rydal Manor, Kirby Lane</t>
  </si>
  <si>
    <t>17/01104/FUL</t>
  </si>
  <si>
    <t>Field Nos 9878 And 0868, Main Street</t>
  </si>
  <si>
    <t>17/01297/FUL</t>
  </si>
  <si>
    <t>Brook Farm, 8 Nether End</t>
  </si>
  <si>
    <t>17/01492/GDOCOU</t>
  </si>
  <si>
    <t>Barn At Barsby Lodge Farm</t>
  </si>
  <si>
    <t>17/00441/GDOCOU</t>
  </si>
  <si>
    <t>South of 25 Mill Lane</t>
  </si>
  <si>
    <t>17/00743/OUT</t>
  </si>
  <si>
    <t>Land At East Lodge Longcliff Hill</t>
  </si>
  <si>
    <t>17/01512/FUL</t>
  </si>
  <si>
    <t>1 Charnwood Drive</t>
  </si>
  <si>
    <t>17/01490/GDOCOU</t>
  </si>
  <si>
    <t>Barn At Field OS 2245, Main Street</t>
  </si>
  <si>
    <t>Holwell</t>
  </si>
  <si>
    <t>17/01109/FUL</t>
  </si>
  <si>
    <t>91 Thorpe Road</t>
  </si>
  <si>
    <t>17/01312/FUL</t>
  </si>
  <si>
    <t>Land At Cottage Farm, 36 Main Road</t>
  </si>
  <si>
    <t>17/01139/FUL</t>
  </si>
  <si>
    <t>Land Adj The Hall, Main Street</t>
  </si>
  <si>
    <t>17/01597/OUT</t>
  </si>
  <si>
    <t>36 Wartnaby Road</t>
  </si>
  <si>
    <t>16/00352/OUT</t>
  </si>
  <si>
    <t>Field 3957, Manor Road</t>
  </si>
  <si>
    <t>17/01253/FUL</t>
  </si>
  <si>
    <t>Church End , 29 Middle Street</t>
  </si>
  <si>
    <t>18/00008/FUL</t>
  </si>
  <si>
    <t>Horsepool Cottage 7 New Street</t>
  </si>
  <si>
    <t>18/00044/FUL</t>
  </si>
  <si>
    <t>Land Adjacent 51 Stathern Lane</t>
  </si>
  <si>
    <t>18/00203/GDOCOU</t>
  </si>
  <si>
    <t>Former Agricultural Building Off
Welby Lane
Ab Kettleby</t>
  </si>
  <si>
    <t>18/00103/FUL</t>
  </si>
  <si>
    <t>Land To The North Of 8 Manor Road</t>
  </si>
  <si>
    <t>17/01508/FUL</t>
  </si>
  <si>
    <t>Jubilee House, Station Road</t>
  </si>
  <si>
    <t>17/00581/OUT</t>
  </si>
  <si>
    <t>Plot 5, Canal Lane</t>
  </si>
  <si>
    <t>17/00013/GDOCOU</t>
  </si>
  <si>
    <t>The White Lodge, Green Lane</t>
  </si>
  <si>
    <t>17/01549/FUL</t>
  </si>
  <si>
    <t>Land off, Station Road</t>
  </si>
  <si>
    <t>18/00477/GDOCOU</t>
  </si>
  <si>
    <t>Headland House Farm, Great Dalby Road</t>
  </si>
  <si>
    <t>18/00299/FUL</t>
  </si>
  <si>
    <t>Land To North Of Beckmill Court</t>
  </si>
  <si>
    <t>18/00594/GDOCOU</t>
  </si>
  <si>
    <t>Holwell Lodge, Clawson Road</t>
  </si>
  <si>
    <t>18/00488/FUL</t>
  </si>
  <si>
    <t>6B Penn Lane</t>
  </si>
  <si>
    <t>18/00402/FUL</t>
  </si>
  <si>
    <t>The Old Stables 22 High Stret</t>
  </si>
  <si>
    <t>18/00207/OUT</t>
  </si>
  <si>
    <t>49 Valley Road</t>
  </si>
  <si>
    <t>18/00629/GDOCOU</t>
  </si>
  <si>
    <t>18/00494/FUL</t>
  </si>
  <si>
    <t>The Old Rutland 6 Regent Road</t>
  </si>
  <si>
    <t>18/00813/GDOCOU</t>
  </si>
  <si>
    <t>Land To The South Of The Lane</t>
  </si>
  <si>
    <t>18/00568/GDOCOU</t>
  </si>
  <si>
    <t>North Lodge Farm Longcliff Hill</t>
  </si>
  <si>
    <t>18/00753/FUL</t>
  </si>
  <si>
    <t>Pasture Farm House 5 Kings Lane</t>
  </si>
  <si>
    <t>Burrough on the Hill</t>
  </si>
  <si>
    <t>18/00858/FUL</t>
  </si>
  <si>
    <t>The Granary, Branston Road</t>
  </si>
  <si>
    <t>18/00836/FUL</t>
  </si>
  <si>
    <t>Little Jacks Farm and Garden Centre, Orston Lane</t>
  </si>
  <si>
    <t>18/00723/FUL</t>
  </si>
  <si>
    <t>Engine Yard House, Woolsthorpe Road</t>
  </si>
  <si>
    <t>Belvoir</t>
  </si>
  <si>
    <t>17/00315/OUT</t>
  </si>
  <si>
    <t>Longcliffe Hill House, Longcliff Hill</t>
  </si>
  <si>
    <t>17/00636/OUT</t>
  </si>
  <si>
    <t>The Paddock, Dalby Road</t>
  </si>
  <si>
    <t>19/01175/FUL</t>
  </si>
  <si>
    <t>18/00633/FUL</t>
  </si>
  <si>
    <t>Reservoir At Six Hills Lane</t>
  </si>
  <si>
    <t>18/00381/FUL</t>
  </si>
  <si>
    <t>Sunningdale 25 Top End</t>
  </si>
  <si>
    <t>18/00775/FUL</t>
  </si>
  <si>
    <t>Land South Of Stathern Lane</t>
  </si>
  <si>
    <t>18/00812/FUL</t>
  </si>
  <si>
    <t>Longridge, Castle View Road</t>
  </si>
  <si>
    <t>18/00998/GDOCOU</t>
  </si>
  <si>
    <t>18/00506/FUL</t>
  </si>
  <si>
    <t>18/00919/FUL</t>
  </si>
  <si>
    <t>Land Adj To No 11 And 13 Paradise Lane</t>
  </si>
  <si>
    <t>18/00957/GDOCOU</t>
  </si>
  <si>
    <t>Agricultural Barn, Stable Cottage, Pasture Lane</t>
  </si>
  <si>
    <t>18/01012/OUT</t>
  </si>
  <si>
    <t>25 Nottingham Road</t>
  </si>
  <si>
    <t>18/00575/FUL</t>
  </si>
  <si>
    <t>7 Highfield End</t>
  </si>
  <si>
    <t>18/00785/FUL</t>
  </si>
  <si>
    <t>Cranyke Farm Eastwell Road</t>
  </si>
  <si>
    <t>18/01073/GDOCOU</t>
  </si>
  <si>
    <t>Hill Farm, Waltham Lane</t>
  </si>
  <si>
    <t>18/01088/FUL</t>
  </si>
  <si>
    <t>2 Vaughan Avenue</t>
  </si>
  <si>
    <t>18/01153/FUL</t>
  </si>
  <si>
    <t>18/00030/OUT</t>
  </si>
  <si>
    <t>Hindle Top Farm, Melton Spinney Road</t>
  </si>
  <si>
    <t>18/00909/FUL</t>
  </si>
  <si>
    <t>Land To The Rear Of No 3 Nether Street</t>
  </si>
  <si>
    <t>18/00669/FUL</t>
  </si>
  <si>
    <t>The Old Hall 146 Main Street</t>
  </si>
  <si>
    <t>18/00666/FUL</t>
  </si>
  <si>
    <t>18/01032/FUL</t>
  </si>
  <si>
    <t>57 Regent Street</t>
  </si>
  <si>
    <t>18/01303/COU</t>
  </si>
  <si>
    <t>27 Main Street</t>
  </si>
  <si>
    <t>18/01313/FUL</t>
  </si>
  <si>
    <t>Cedar Lodge, 32 Great lane</t>
  </si>
  <si>
    <t>18/01339/GDOCOU</t>
  </si>
  <si>
    <t>Lodge Farm, Dalby Road</t>
  </si>
  <si>
    <t>18/00790/OUT</t>
  </si>
  <si>
    <t>Field 7318 Melton Road</t>
  </si>
  <si>
    <t>18/01162/FUL</t>
  </si>
  <si>
    <t>Farm Buildings Adjacent Stapleford Cross, Glebe Road</t>
  </si>
  <si>
    <t>Stapleford</t>
  </si>
  <si>
    <t>18/01433/FUL</t>
  </si>
  <si>
    <t>Land To Rear Of 43 Blyth Avenue</t>
  </si>
  <si>
    <t>18/01462/GDOCOU</t>
  </si>
  <si>
    <t>Glebe Farm, Waltham Lane</t>
  </si>
  <si>
    <t>18/01316/FUL</t>
  </si>
  <si>
    <t>Land To North Of Bypass Road</t>
  </si>
  <si>
    <t>18/01119/FUL</t>
  </si>
  <si>
    <t>Caravan At Baileys Farm, Mill Hill</t>
  </si>
  <si>
    <t>18/01435/FUL</t>
  </si>
  <si>
    <t>Field OS 8900 Folville Street</t>
  </si>
  <si>
    <t>18/01443/FUL</t>
  </si>
  <si>
    <t>Land Rear Of Folville House, Main Street</t>
  </si>
  <si>
    <t>17/01389/FUL</t>
  </si>
  <si>
    <t>Butlers Cottage, 11 Somerby Road</t>
  </si>
  <si>
    <t>Pickwell</t>
  </si>
  <si>
    <t>18/01240/FUL</t>
  </si>
  <si>
    <t>Vale End House, Green Lane</t>
  </si>
  <si>
    <t>18/01140/FUL</t>
  </si>
  <si>
    <t>OS Field 5854, Cold Overton Road</t>
  </si>
  <si>
    <t>Knossington</t>
  </si>
  <si>
    <t>18/00984/FUL</t>
  </si>
  <si>
    <t>Land off 9 Melton Road</t>
  </si>
  <si>
    <t>19/00032/FUL</t>
  </si>
  <si>
    <t>72 Princess Drive</t>
  </si>
  <si>
    <t>19/00074/FUL</t>
  </si>
  <si>
    <t>Land At 3 Melton Road</t>
  </si>
  <si>
    <t>18/00816/FUL</t>
  </si>
  <si>
    <t>Debdale Hill House, 8 Debdale Hill</t>
  </si>
  <si>
    <t>19/00056/FUL</t>
  </si>
  <si>
    <t>Croxton View, 35 Main Street</t>
  </si>
  <si>
    <t>15/00826/FUL</t>
  </si>
  <si>
    <t>The Hall, 2 Main Street</t>
  </si>
  <si>
    <t>19/00266/FUL</t>
  </si>
  <si>
    <t>Field OS 5855 And 6071, Nottingham Road</t>
  </si>
  <si>
    <t>19/00104/FUL</t>
  </si>
  <si>
    <t>Chestnut Cottage, 17 West End</t>
  </si>
  <si>
    <t>18/00202/FUL</t>
  </si>
  <si>
    <t>19/00373/GDOCOU</t>
  </si>
  <si>
    <t>Brick Barns Adj To Old Hall Farm, Six Hills Road</t>
  </si>
  <si>
    <t>Ragdale</t>
  </si>
  <si>
    <t>17/01547/FUL</t>
  </si>
  <si>
    <t>Hose Lodge, Canal Lane</t>
  </si>
  <si>
    <t>19/00020/FUL</t>
  </si>
  <si>
    <t>Wyndham Lodge, Kennelmore Road</t>
  </si>
  <si>
    <t>19/00543/GDOCOU</t>
  </si>
  <si>
    <t>Aylesford Farm, Main Street</t>
  </si>
  <si>
    <t>Shoby</t>
  </si>
  <si>
    <t>19/00554/GDOCOU</t>
  </si>
  <si>
    <t>Bellemere Farm, Eastwell Road</t>
  </si>
  <si>
    <t>18/01133/FUL</t>
  </si>
  <si>
    <t>Plot Of Land At Nottingham</t>
  </si>
  <si>
    <t>19/00241/FUL</t>
  </si>
  <si>
    <t>Brook House, 6 Main Road</t>
  </si>
  <si>
    <t>19/00396/FUL</t>
  </si>
  <si>
    <t>19/00661/FUL</t>
  </si>
  <si>
    <t>2A Main Street</t>
  </si>
  <si>
    <t>19/00696/FUL</t>
  </si>
  <si>
    <t>Forresters Hall, Rosebery Avenue</t>
  </si>
  <si>
    <t>19/00525/FUL</t>
  </si>
  <si>
    <t>19/00685/FUL</t>
  </si>
  <si>
    <t>Old School House, 2A Church Lane</t>
  </si>
  <si>
    <t>19/00679/FUL</t>
  </si>
  <si>
    <t>Field OS 1342, Church Lane</t>
  </si>
  <si>
    <t>18/01419/OUT</t>
  </si>
  <si>
    <t>19/00321/FUL</t>
  </si>
  <si>
    <t>The Old Rectory, 8 Water Lane</t>
  </si>
  <si>
    <t>19/00132/FUL</t>
  </si>
  <si>
    <t>33 Dalby Road</t>
  </si>
  <si>
    <t>17/00763/FUL</t>
  </si>
  <si>
    <t>Somerby House Cottage, 3 High Street</t>
  </si>
  <si>
    <t>19/00700/FUL</t>
  </si>
  <si>
    <t>Land Adjacent 54 Barkers Farm, Church Lane</t>
  </si>
  <si>
    <t>18/01280/FUL</t>
  </si>
  <si>
    <t>Workshop, Edmondthorpe Road</t>
  </si>
  <si>
    <t>19/00383/FUL</t>
  </si>
  <si>
    <t>Lings Farm, Lings Hill</t>
  </si>
  <si>
    <t>19/00851/GDOCOU</t>
  </si>
  <si>
    <t>Barn at Highfield Farm, Hose Lane</t>
  </si>
  <si>
    <t>19/00808/FUL</t>
  </si>
  <si>
    <t>Meadow View, Nottingham Lane</t>
  </si>
  <si>
    <t>19/00989/GDOCOU</t>
  </si>
  <si>
    <t>Field OS 6532, Main Street</t>
  </si>
  <si>
    <t>19/00811/FUL</t>
  </si>
  <si>
    <t>19/01034/GDOCOU</t>
  </si>
  <si>
    <t>19/00986/FUL</t>
  </si>
  <si>
    <t>The Bungalow, 2 Chapel Lane</t>
  </si>
  <si>
    <t>19/00703/FUL</t>
  </si>
  <si>
    <t>Field OS 2900, Main Street</t>
  </si>
  <si>
    <t>19/01002/GDOCOU</t>
  </si>
  <si>
    <t>Linden Lodge, Holwell Lane</t>
  </si>
  <si>
    <t>19/00952/FUL</t>
  </si>
  <si>
    <t>Oakley Cottages, 20 Main Street</t>
  </si>
  <si>
    <t>19/00284/FUL</t>
  </si>
  <si>
    <t>De Bosco House, Waltham Road</t>
  </si>
  <si>
    <t>19/00878/FUL</t>
  </si>
  <si>
    <t>The Homelands, 4 Dickmans Lane</t>
  </si>
  <si>
    <t>19/00861/FUL</t>
  </si>
  <si>
    <t>11 East End</t>
  </si>
  <si>
    <t>19/00858/OUT</t>
  </si>
  <si>
    <t>Land Adjacent Rydal Manor, Kirby Lane</t>
  </si>
  <si>
    <t>19/01029/GDOCOU</t>
  </si>
  <si>
    <t>Manns Farm, 66 Main Street</t>
  </si>
  <si>
    <t>19/01073/FUL</t>
  </si>
  <si>
    <t>19/00740/FUL</t>
  </si>
  <si>
    <t>Young Swistak Solicitors, 56 Nottingham Street</t>
  </si>
  <si>
    <t>19/00925/FUL</t>
  </si>
  <si>
    <t>12 Castle View Road</t>
  </si>
  <si>
    <t>18/01345/FUL</t>
  </si>
  <si>
    <t>Land Adjacent To 7 Main Street</t>
  </si>
  <si>
    <t>19/00453/FUL</t>
  </si>
  <si>
    <t>Land Between 42 And 48 High Street</t>
  </si>
  <si>
    <t>19/01340/FUL</t>
  </si>
  <si>
    <t>19/01250/FUL</t>
  </si>
  <si>
    <t>Park House Cottage, 12 Ashby Road</t>
  </si>
  <si>
    <t>19/00062/FUL</t>
  </si>
  <si>
    <t>Walnut Tree Farm, 17 Main Street</t>
  </si>
  <si>
    <t>19/01283/FUL</t>
  </si>
  <si>
    <t>Cranyke Farm, Eastwell Road</t>
  </si>
  <si>
    <t>19/01078/FUL</t>
  </si>
  <si>
    <t>Stables At Vale View Farm, Nottingham Lane</t>
  </si>
  <si>
    <t>Small site with PP</t>
  </si>
  <si>
    <t>Within 5 years</t>
  </si>
  <si>
    <t>Windfall allowance</t>
  </si>
  <si>
    <t>29 dpa unless this is already met</t>
  </si>
  <si>
    <t>TOTAL</t>
  </si>
  <si>
    <t>LP Allocation (w/o PP)</t>
  </si>
  <si>
    <t>2020/21
Year 1</t>
  </si>
  <si>
    <t>2021/22 
Year 2</t>
  </si>
  <si>
    <t>2022/23 
Year 3</t>
  </si>
  <si>
    <t>2023/24 
Year 4</t>
  </si>
  <si>
    <t>2024/25 
Year 5</t>
  </si>
  <si>
    <t>2025/26 
Year 6</t>
  </si>
  <si>
    <t>2026/27 
Year 7</t>
  </si>
  <si>
    <t>2027/28 
Year 8</t>
  </si>
  <si>
    <t>2028/29 
Year 9</t>
  </si>
  <si>
    <t>2029/30 
Year 10</t>
  </si>
  <si>
    <t>2030/31 
Year 11</t>
  </si>
  <si>
    <t>2031/32 
Year 12</t>
  </si>
  <si>
    <t>2032/33 
Year 13</t>
  </si>
  <si>
    <t>2033/34 
Year 14</t>
  </si>
  <si>
    <t>2034/35 
Year 15</t>
  </si>
  <si>
    <t>2037/38 
Year 18</t>
  </si>
  <si>
    <t>2036/37 
Year 17</t>
  </si>
  <si>
    <t>2035/36 
Year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</si>
</sst>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m\.yy;@"/>
  </numFmts>
  <fonts count="21"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sz val="11"/>
      <color theme="0" tint="-0.499984740745262"/>
      <name val="Calibri"/>
      <family val="2"/>
      <scheme val="minor"/>
    </font>
    <font>
      <b/>
      <sz val="11"/>
      <color rgb="FFFF0000"/>
      <name val="Calibri"/>
      <family val="2"/>
      <scheme val="minor"/>
    </font>
    <font>
      <b/>
      <sz val="11"/>
      <color theme="1" tint="0.34998626667073579"/>
      <name val="Calibri"/>
      <family val="2"/>
      <scheme val="minor"/>
    </font>
    <font>
      <sz val="11"/>
      <color theme="1" tint="0.34998626667073579"/>
      <name val="Calibri"/>
      <family val="2"/>
      <scheme val="minor"/>
    </font>
    <font>
      <sz val="11"/>
      <color rgb="FFFF0000"/>
      <name val="Calibri"/>
      <family val="2"/>
      <scheme val="minor"/>
    </font>
    <font>
      <b/>
      <sz val="11"/>
      <color theme="1" tint="0.14999847407452621"/>
      <name val="Calibri"/>
      <family val="2"/>
      <scheme val="minor"/>
    </font>
    <font>
      <sz val="11"/>
      <color theme="1" tint="0.14999847407452621"/>
      <name val="Calibri"/>
      <family val="2"/>
      <scheme val="minor"/>
    </font>
    <font>
      <sz val="11"/>
      <color theme="1" tint="0.249977111117893"/>
      <name val="Calibri"/>
      <family val="2"/>
      <scheme val="minor"/>
    </font>
    <font>
      <sz val="11"/>
      <color theme="6" tint="-0.499984740745262"/>
      <name val="Calibri"/>
      <family val="2"/>
      <scheme val="minor"/>
    </font>
    <font>
      <sz val="11"/>
      <color rgb="FFC00000"/>
      <name val="Calibri"/>
      <family val="2"/>
      <scheme val="minor"/>
    </font>
    <font>
      <b/>
      <i/>
      <sz val="11"/>
      <color theme="1" tint="0.14999847407452621"/>
      <name val="Calibri"/>
      <family val="2"/>
      <scheme val="minor"/>
    </font>
    <font>
      <i/>
      <sz val="11"/>
      <color theme="1" tint="0.249977111117893"/>
      <name val="Calibri"/>
      <family val="2"/>
      <scheme val="minor"/>
    </font>
    <font>
      <i/>
      <sz val="11"/>
      <color theme="0" tint="-0.499984740745262"/>
      <name val="Calibri"/>
      <family val="2"/>
      <scheme val="minor"/>
    </font>
    <font>
      <i/>
      <sz val="11"/>
      <color rgb="FFFF0000"/>
      <name val="Calibri"/>
      <family val="2"/>
      <scheme val="minor"/>
    </font>
    <font>
      <i/>
      <sz val="11"/>
      <color theme="1" tint="0.34998626667073579"/>
      <name val="Calibri"/>
      <family val="2"/>
      <scheme val="minor"/>
    </font>
    <font>
      <sz val="10"/>
      <name val="Arial"/>
      <family val="2"/>
    </font>
  </fonts>
  <fills count="1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00B0F0"/>
        <bgColor indexed="64"/>
      </patternFill>
    </fill>
    <fill>
      <patternFill patternType="solid">
        <fgColor rgb="FF99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20" fillId="0" borderId="0"/>
  </cellStyleXfs>
  <cellXfs count="116">
    <xf numFmtId="0" fontId="0" fillId="0" borderId="0" xfId="0"/>
    <xf numFmtId="0" fontId="3" fillId="5" borderId="1" xfId="3" applyBorder="1" applyAlignment="1">
      <alignment horizontal="center"/>
    </xf>
    <xf numFmtId="0" fontId="1" fillId="3" borderId="1" xfId="1" applyBorder="1" applyAlignment="1">
      <alignment horizontal="center"/>
    </xf>
    <xf numFmtId="0" fontId="2" fillId="4" borderId="1" xfId="2" applyBorder="1" applyAlignment="1">
      <alignment horizontal="center" vertical="center"/>
    </xf>
    <xf numFmtId="0" fontId="3" fillId="5" borderId="1" xfId="3" applyBorder="1" applyAlignment="1">
      <alignment horizontal="center" vertical="center"/>
    </xf>
    <xf numFmtId="0" fontId="1" fillId="3" borderId="1" xfId="1" applyBorder="1" applyAlignment="1">
      <alignment horizontal="center" vertical="center"/>
    </xf>
    <xf numFmtId="0" fontId="0" fillId="0" borderId="1" xfId="0" applyFill="1" applyBorder="1"/>
    <xf numFmtId="0" fontId="0" fillId="0" borderId="1" xfId="0" applyFill="1" applyBorder="1" applyAlignment="1">
      <alignment vertical="center"/>
    </xf>
    <xf numFmtId="0" fontId="4" fillId="0" borderId="1" xfId="0" applyFont="1" applyFill="1" applyBorder="1"/>
    <xf numFmtId="165" fontId="0" fillId="0" borderId="1" xfId="0" applyNumberFormat="1" applyFill="1" applyBorder="1"/>
    <xf numFmtId="0" fontId="10" fillId="11" borderId="1" xfId="0" applyFont="1" applyFill="1" applyBorder="1" applyAlignment="1">
      <alignment horizontal="center" vertical="center" wrapText="1"/>
    </xf>
    <xf numFmtId="0" fontId="10" fillId="11" borderId="1" xfId="0" applyFont="1" applyFill="1" applyBorder="1" applyAlignment="1">
      <alignment vertical="center" wrapText="1"/>
    </xf>
    <xf numFmtId="0" fontId="10" fillId="11" borderId="1" xfId="0" applyFont="1" applyFill="1" applyBorder="1" applyAlignment="1">
      <alignment horizontal="left" vertical="center" wrapText="1"/>
    </xf>
    <xf numFmtId="0" fontId="10" fillId="11" borderId="1" xfId="0" applyFont="1" applyFill="1" applyBorder="1" applyAlignment="1">
      <alignment horizontal="center" vertical="top" wrapText="1"/>
    </xf>
    <xf numFmtId="0" fontId="10" fillId="11" borderId="1" xfId="1" applyFont="1" applyFill="1" applyBorder="1" applyAlignment="1">
      <alignment horizontal="center" vertical="center" wrapText="1"/>
    </xf>
    <xf numFmtId="0" fontId="15" fillId="7" borderId="1" xfId="0" applyFont="1" applyFill="1" applyBorder="1" applyAlignment="1">
      <alignment horizontal="center" vertical="center" wrapText="1"/>
    </xf>
    <xf numFmtId="0" fontId="11" fillId="6" borderId="1" xfId="0" applyFont="1" applyFill="1" applyBorder="1" applyAlignment="1">
      <alignment vertical="top" wrapText="1"/>
    </xf>
    <xf numFmtId="0" fontId="12" fillId="6" borderId="1" xfId="1" applyFont="1" applyFill="1" applyBorder="1" applyAlignment="1">
      <alignment horizontal="center" vertical="center"/>
    </xf>
    <xf numFmtId="0" fontId="12" fillId="6" borderId="1" xfId="1" applyFont="1" applyFill="1" applyBorder="1" applyAlignment="1">
      <alignment horizontal="left" vertical="center"/>
    </xf>
    <xf numFmtId="0" fontId="12" fillId="6" borderId="1" xfId="0" applyFont="1" applyFill="1" applyBorder="1" applyAlignment="1">
      <alignment vertical="center"/>
    </xf>
    <xf numFmtId="0" fontId="2" fillId="4" borderId="1" xfId="2" applyBorder="1" applyAlignment="1">
      <alignment horizontal="center" vertical="center" wrapText="1"/>
    </xf>
    <xf numFmtId="0" fontId="3" fillId="5" borderId="1" xfId="3" applyBorder="1" applyAlignment="1">
      <alignment horizontal="center" vertical="center" wrapText="1"/>
    </xf>
    <xf numFmtId="0" fontId="1" fillId="3" borderId="1" xfId="1" applyBorder="1" applyAlignment="1">
      <alignment horizontal="center" vertical="center" wrapText="1"/>
    </xf>
    <xf numFmtId="0" fontId="12" fillId="9" borderId="1" xfId="0" applyFont="1" applyFill="1" applyBorder="1" applyAlignment="1">
      <alignment horizontal="center" vertical="center"/>
    </xf>
    <xf numFmtId="0" fontId="12" fillId="9" borderId="1" xfId="1" applyFont="1" applyFill="1" applyBorder="1" applyAlignment="1">
      <alignment horizontal="center" vertical="center"/>
    </xf>
    <xf numFmtId="0" fontId="16" fillId="7" borderId="1" xfId="0" applyFont="1" applyFill="1" applyBorder="1" applyAlignment="1">
      <alignment horizontal="center" vertical="center"/>
    </xf>
    <xf numFmtId="0" fontId="16" fillId="7" borderId="1" xfId="1" applyFont="1" applyFill="1" applyBorder="1" applyAlignment="1">
      <alignment horizontal="center" vertical="center"/>
    </xf>
    <xf numFmtId="0" fontId="9" fillId="6" borderId="1" xfId="0" applyFont="1" applyFill="1" applyBorder="1" applyAlignment="1">
      <alignment vertical="center"/>
    </xf>
    <xf numFmtId="0" fontId="9" fillId="6" borderId="1" xfId="1" applyFont="1" applyFill="1" applyBorder="1" applyAlignment="1">
      <alignment horizontal="left" vertical="center"/>
    </xf>
    <xf numFmtId="0" fontId="9" fillId="9" borderId="1" xfId="1" applyFont="1" applyFill="1" applyBorder="1" applyAlignment="1">
      <alignment horizontal="center" vertical="center"/>
    </xf>
    <xf numFmtId="0" fontId="5" fillId="9" borderId="1" xfId="0" applyFont="1" applyFill="1" applyBorder="1" applyAlignment="1">
      <alignment horizontal="center" vertical="center"/>
    </xf>
    <xf numFmtId="0" fontId="8" fillId="9" borderId="1" xfId="1" applyFont="1" applyFill="1" applyBorder="1" applyAlignment="1">
      <alignment horizontal="center" vertical="center"/>
    </xf>
    <xf numFmtId="0" fontId="17" fillId="7" borderId="1" xfId="0" applyFont="1" applyFill="1" applyBorder="1" applyAlignment="1">
      <alignment horizontal="center" vertical="center"/>
    </xf>
    <xf numFmtId="0" fontId="8" fillId="6" borderId="1" xfId="0" applyFont="1" applyFill="1" applyBorder="1" applyAlignment="1">
      <alignment horizontal="center"/>
    </xf>
    <xf numFmtId="0" fontId="8" fillId="6" borderId="1" xfId="0" applyFont="1" applyFill="1" applyBorder="1" applyAlignment="1">
      <alignment horizontal="left"/>
    </xf>
    <xf numFmtId="0" fontId="8" fillId="6" borderId="1" xfId="0" applyFont="1" applyFill="1" applyBorder="1" applyAlignment="1"/>
    <xf numFmtId="0" fontId="8" fillId="6" borderId="1" xfId="0" applyFont="1" applyFill="1" applyBorder="1" applyAlignment="1">
      <alignment horizontal="left" vertical="center"/>
    </xf>
    <xf numFmtId="0" fontId="8" fillId="6" borderId="1" xfId="0" applyFont="1" applyFill="1" applyBorder="1" applyAlignment="1">
      <alignment horizontal="center" vertical="center"/>
    </xf>
    <xf numFmtId="0" fontId="8" fillId="10" borderId="1" xfId="0" applyFont="1" applyFill="1" applyBorder="1" applyAlignment="1">
      <alignment horizontal="center" vertical="center"/>
    </xf>
    <xf numFmtId="0" fontId="19" fillId="7" borderId="1" xfId="0" applyFont="1" applyFill="1" applyBorder="1" applyAlignment="1">
      <alignment horizontal="center" vertical="center"/>
    </xf>
    <xf numFmtId="0" fontId="13" fillId="6" borderId="1" xfId="0" applyFont="1" applyFill="1" applyBorder="1" applyAlignment="1">
      <alignment horizontal="center" vertical="center"/>
    </xf>
    <xf numFmtId="0" fontId="0" fillId="0" borderId="1" xfId="0" applyFill="1" applyBorder="1" applyAlignment="1">
      <alignment horizontal="center"/>
    </xf>
    <xf numFmtId="0" fontId="11" fillId="13" borderId="1" xfId="1" applyFont="1" applyFill="1" applyBorder="1" applyAlignment="1">
      <alignment horizontal="center" vertical="center"/>
    </xf>
    <xf numFmtId="0" fontId="11" fillId="13" borderId="1" xfId="1" applyFont="1" applyFill="1" applyBorder="1" applyAlignment="1">
      <alignment horizontal="center" vertical="center" wrapText="1"/>
    </xf>
    <xf numFmtId="0" fontId="14" fillId="13" borderId="1" xfId="1" applyFont="1" applyFill="1" applyBorder="1" applyAlignment="1">
      <alignment horizontal="center" vertical="center" wrapText="1"/>
    </xf>
    <xf numFmtId="0" fontId="0" fillId="13" borderId="1" xfId="0" applyFill="1" applyBorder="1" applyAlignment="1">
      <alignment horizontal="center"/>
    </xf>
    <xf numFmtId="0" fontId="8" fillId="7" borderId="1" xfId="0" applyFont="1" applyFill="1" applyBorder="1" applyAlignment="1">
      <alignment horizontal="center" vertical="center"/>
    </xf>
    <xf numFmtId="0" fontId="8" fillId="0" borderId="1" xfId="0" applyFont="1" applyFill="1" applyBorder="1" applyAlignment="1"/>
    <xf numFmtId="0" fontId="8" fillId="0" borderId="1" xfId="0" applyFont="1" applyFill="1" applyBorder="1" applyAlignment="1">
      <alignment horizontal="left"/>
    </xf>
    <xf numFmtId="0" fontId="0" fillId="0" borderId="1" xfId="0" applyFill="1" applyBorder="1" applyAlignment="1"/>
    <xf numFmtId="0" fontId="7" fillId="14" borderId="1" xfId="0" applyFont="1" applyFill="1" applyBorder="1" applyAlignment="1">
      <alignment horizontal="center"/>
    </xf>
    <xf numFmtId="0" fontId="7" fillId="14" borderId="1" xfId="0" applyFont="1" applyFill="1" applyBorder="1" applyAlignment="1">
      <alignment horizontal="left"/>
    </xf>
    <xf numFmtId="0" fontId="7" fillId="14" borderId="1" xfId="0" applyFont="1" applyFill="1" applyBorder="1" applyAlignment="1"/>
    <xf numFmtId="0" fontId="7" fillId="14" borderId="1" xfId="0" applyFont="1" applyFill="1" applyBorder="1" applyAlignment="1">
      <alignment horizontal="left" vertical="center"/>
    </xf>
    <xf numFmtId="0" fontId="7" fillId="14" borderId="1" xfId="0" applyFont="1" applyFill="1" applyBorder="1" applyAlignment="1">
      <alignment horizontal="center" vertical="center"/>
    </xf>
    <xf numFmtId="0" fontId="12" fillId="2" borderId="1" xfId="1" applyFont="1" applyFill="1" applyBorder="1" applyAlignment="1">
      <alignment horizontal="left" vertical="center"/>
    </xf>
    <xf numFmtId="0" fontId="12" fillId="2" borderId="1" xfId="0" applyFont="1" applyFill="1" applyBorder="1" applyAlignment="1">
      <alignment vertical="center"/>
    </xf>
    <xf numFmtId="0" fontId="5" fillId="2" borderId="1" xfId="0" applyFont="1" applyFill="1" applyBorder="1" applyAlignment="1">
      <alignment vertical="center"/>
    </xf>
    <xf numFmtId="0" fontId="9" fillId="2" borderId="1" xfId="1" applyFont="1" applyFill="1" applyBorder="1" applyAlignment="1">
      <alignment horizontal="left" vertical="center" wrapText="1"/>
    </xf>
    <xf numFmtId="0" fontId="6" fillId="2" borderId="1" xfId="1" applyFont="1" applyFill="1" applyBorder="1" applyAlignment="1">
      <alignment horizontal="left" vertical="center"/>
    </xf>
    <xf numFmtId="0" fontId="10" fillId="13" borderId="1" xfId="1" applyFont="1" applyFill="1" applyBorder="1" applyAlignment="1">
      <alignment horizontal="center" vertical="center" wrapText="1"/>
    </xf>
    <xf numFmtId="0" fontId="8" fillId="13" borderId="1" xfId="0" applyFont="1" applyFill="1" applyBorder="1" applyAlignment="1">
      <alignment horizontal="center" vertical="center"/>
    </xf>
    <xf numFmtId="0" fontId="18" fillId="7" borderId="1" xfId="0" applyFont="1" applyFill="1" applyBorder="1" applyAlignment="1">
      <alignment horizontal="center" vertical="center"/>
    </xf>
    <xf numFmtId="0" fontId="12" fillId="12" borderId="1" xfId="1" applyFont="1" applyFill="1" applyBorder="1" applyAlignment="1">
      <alignment horizontal="left" vertical="center"/>
    </xf>
    <xf numFmtId="0" fontId="6" fillId="12" borderId="1" xfId="1" applyFont="1" applyFill="1" applyBorder="1" applyAlignment="1">
      <alignment horizontal="left" vertical="center"/>
    </xf>
    <xf numFmtId="0" fontId="10" fillId="10" borderId="1" xfId="0" applyFont="1" applyFill="1" applyBorder="1" applyAlignment="1">
      <alignment horizontal="center" vertical="center" wrapText="1"/>
    </xf>
    <xf numFmtId="0" fontId="12" fillId="10" borderId="1" xfId="1" applyFont="1" applyFill="1" applyBorder="1" applyAlignment="1">
      <alignment horizontal="center" vertical="center"/>
    </xf>
    <xf numFmtId="0" fontId="12" fillId="10" borderId="1" xfId="0" applyFont="1" applyFill="1" applyBorder="1" applyAlignment="1">
      <alignment horizontal="center" vertical="center"/>
    </xf>
    <xf numFmtId="0" fontId="9" fillId="10" borderId="1" xfId="1" applyFont="1" applyFill="1" applyBorder="1" applyAlignment="1">
      <alignment horizontal="center" vertical="center"/>
    </xf>
    <xf numFmtId="0" fontId="14" fillId="10" borderId="1" xfId="0" applyFont="1" applyFill="1" applyBorder="1" applyAlignment="1">
      <alignment horizontal="center" vertical="center"/>
    </xf>
    <xf numFmtId="0" fontId="9" fillId="10" borderId="1" xfId="0" applyFont="1" applyFill="1" applyBorder="1" applyAlignment="1">
      <alignment horizontal="center" vertical="center"/>
    </xf>
    <xf numFmtId="0" fontId="5" fillId="10" borderId="1" xfId="0" applyFont="1" applyFill="1" applyBorder="1" applyAlignment="1">
      <alignment horizontal="center" vertical="center"/>
    </xf>
    <xf numFmtId="0" fontId="8" fillId="8" borderId="1" xfId="0" applyFont="1" applyFill="1" applyBorder="1" applyAlignment="1">
      <alignment horizontal="center"/>
    </xf>
    <xf numFmtId="0" fontId="8" fillId="8" borderId="1" xfId="0" applyFont="1" applyFill="1" applyBorder="1" applyAlignment="1">
      <alignment horizontal="left"/>
    </xf>
    <xf numFmtId="0" fontId="8" fillId="8" borderId="1" xfId="0" applyFont="1" applyFill="1" applyBorder="1" applyAlignment="1"/>
    <xf numFmtId="0" fontId="8" fillId="8" borderId="1" xfId="0" applyFont="1" applyFill="1" applyBorder="1" applyAlignment="1">
      <alignment horizontal="left" vertical="center"/>
    </xf>
    <xf numFmtId="0" fontId="8" fillId="8" borderId="1" xfId="0" applyFont="1" applyFill="1" applyBorder="1" applyAlignment="1">
      <alignment horizontal="center" vertical="center"/>
    </xf>
    <xf numFmtId="0" fontId="13" fillId="8"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15" borderId="1" xfId="1" applyFont="1" applyFill="1" applyBorder="1" applyAlignment="1">
      <alignment horizontal="center" vertical="center"/>
    </xf>
    <xf numFmtId="0" fontId="12" fillId="15" borderId="1" xfId="1" applyFont="1" applyFill="1" applyBorder="1" applyAlignment="1">
      <alignment horizontal="left" vertical="center"/>
    </xf>
    <xf numFmtId="0" fontId="12" fillId="15" borderId="1" xfId="0" applyFont="1" applyFill="1" applyBorder="1" applyAlignment="1">
      <alignment horizontal="center" vertical="center"/>
    </xf>
    <xf numFmtId="0" fontId="12" fillId="15" borderId="1" xfId="0" applyFont="1" applyFill="1" applyBorder="1" applyAlignment="1">
      <alignment vertical="center"/>
    </xf>
    <xf numFmtId="0" fontId="12" fillId="0" borderId="1" xfId="1" applyFont="1" applyFill="1" applyBorder="1" applyAlignment="1">
      <alignment horizontal="center" vertical="center"/>
    </xf>
    <xf numFmtId="0" fontId="12" fillId="0" borderId="1" xfId="1" applyFont="1" applyFill="1" applyBorder="1" applyAlignment="1">
      <alignment horizontal="left" vertical="center"/>
    </xf>
    <xf numFmtId="0" fontId="12" fillId="0" borderId="1" xfId="0" applyFont="1" applyFill="1" applyBorder="1" applyAlignment="1">
      <alignment horizontal="center" vertical="center"/>
    </xf>
    <xf numFmtId="0" fontId="12" fillId="0" borderId="1" xfId="1" quotePrefix="1" applyFont="1" applyFill="1" applyBorder="1" applyAlignment="1">
      <alignment horizontal="left" vertical="center"/>
    </xf>
    <xf numFmtId="0" fontId="12" fillId="0" borderId="1" xfId="0" applyFont="1" applyFill="1" applyBorder="1" applyAlignment="1">
      <alignment vertical="center"/>
    </xf>
    <xf numFmtId="0" fontId="12" fillId="0" borderId="1" xfId="0" applyFont="1" applyFill="1" applyBorder="1" applyAlignment="1">
      <alignment horizontal="left" vertical="center"/>
    </xf>
    <xf numFmtId="0" fontId="5" fillId="0" borderId="1" xfId="0" applyFont="1" applyFill="1" applyBorder="1" applyAlignment="1">
      <alignment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14" fillId="0" borderId="1" xfId="1" applyFont="1" applyFill="1" applyBorder="1" applyAlignment="1">
      <alignment horizontal="center" vertical="center"/>
    </xf>
    <xf numFmtId="0" fontId="14" fillId="0" borderId="1" xfId="1" applyFont="1" applyFill="1" applyBorder="1" applyAlignment="1">
      <alignment horizontal="left" vertical="center"/>
    </xf>
    <xf numFmtId="0" fontId="14" fillId="0" borderId="1" xfId="0" applyFont="1" applyFill="1" applyBorder="1" applyAlignment="1">
      <alignment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1" applyFont="1" applyFill="1" applyBorder="1" applyAlignment="1">
      <alignment horizontal="center" vertical="center"/>
    </xf>
    <xf numFmtId="0" fontId="13" fillId="0" borderId="1" xfId="0" applyFont="1" applyFill="1" applyBorder="1" applyAlignment="1">
      <alignment horizontal="center" vertical="center"/>
    </xf>
    <xf numFmtId="0" fontId="2" fillId="8" borderId="1" xfId="2" applyFill="1" applyBorder="1" applyAlignment="1">
      <alignment horizontal="center" vertical="center"/>
    </xf>
    <xf numFmtId="0" fontId="3" fillId="8" borderId="1" xfId="3" applyFill="1" applyBorder="1" applyAlignment="1">
      <alignment horizontal="center" vertical="center"/>
    </xf>
    <xf numFmtId="0" fontId="1" fillId="8" borderId="1" xfId="1" applyFill="1" applyBorder="1" applyAlignment="1">
      <alignment horizontal="center"/>
    </xf>
    <xf numFmtId="0" fontId="19" fillId="8" borderId="1" xfId="0" applyFont="1" applyFill="1" applyBorder="1" applyAlignment="1">
      <alignment horizontal="center" vertical="center"/>
    </xf>
    <xf numFmtId="0" fontId="2" fillId="14" borderId="1" xfId="2" applyFill="1" applyBorder="1" applyAlignment="1">
      <alignment horizontal="center" vertical="center"/>
    </xf>
    <xf numFmtId="0" fontId="3" fillId="14" borderId="1" xfId="3" applyFill="1" applyBorder="1" applyAlignment="1">
      <alignment horizontal="center" vertical="center"/>
    </xf>
    <xf numFmtId="0" fontId="1" fillId="14" borderId="1" xfId="1" applyFill="1" applyBorder="1" applyAlignment="1">
      <alignment horizontal="center"/>
    </xf>
    <xf numFmtId="0" fontId="11" fillId="0" borderId="1" xfId="0" applyFont="1" applyFill="1" applyBorder="1" applyAlignment="1">
      <alignment vertical="top" wrapText="1"/>
    </xf>
    <xf numFmtId="0" fontId="9" fillId="0" borderId="1" xfId="0" applyFont="1" applyFill="1" applyBorder="1" applyAlignment="1">
      <alignment vertical="center"/>
    </xf>
    <xf numFmtId="0" fontId="9" fillId="0" borderId="1" xfId="1" applyFont="1" applyFill="1" applyBorder="1" applyAlignment="1">
      <alignment horizontal="left" vertical="center"/>
    </xf>
    <xf numFmtId="0" fontId="9" fillId="0" borderId="1" xfId="0" applyFont="1" applyFill="1" applyBorder="1" applyAlignment="1">
      <alignment vertical="center" wrapText="1"/>
    </xf>
    <xf numFmtId="0" fontId="9" fillId="0" borderId="1" xfId="1" applyFont="1" applyFill="1" applyBorder="1" applyAlignment="1">
      <alignment horizontal="left" vertical="center" wrapText="1"/>
    </xf>
    <xf numFmtId="0" fontId="6" fillId="0" borderId="1" xfId="0" applyFont="1" applyFill="1" applyBorder="1" applyAlignment="1">
      <alignment vertical="center"/>
    </xf>
    <xf numFmtId="0" fontId="6" fillId="0" borderId="1" xfId="1" applyFont="1" applyFill="1" applyBorder="1" applyAlignment="1">
      <alignment horizontal="left" vertical="center"/>
    </xf>
    <xf numFmtId="0" fontId="7" fillId="0" borderId="1" xfId="0" applyFont="1" applyFill="1" applyBorder="1" applyAlignment="1"/>
  </cellXfs>
  <cellStyles count="5">
    <cellStyle name="Bad" xfId="2" builtinId="27"/>
    <cellStyle name="Good" xfId="1" builtinId="26"/>
    <cellStyle name="Neutral" xfId="3" builtinId="28"/>
    <cellStyle name="Normal" xfId="0" builtinId="0"/>
    <cellStyle name="Normal 2" xfId="4"/>
  </cellStyles>
  <dxfs count="0"/>
  <tableStyles count="0" defaultTableStyle="TableStyleMedium2" defaultPivotStyle="PivotStyleMedium9"/>
  <colors>
    <mruColors>
      <color rgb="FFFF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72"/>
  <sheetViews>
    <sheetView tabSelected="1" zoomScale="80" zoomScaleNormal="80" workbookViewId="0">
      <pane ySplit="1" topLeftCell="A2" activePane="bottomLeft" state="frozen"/>
      <selection pane="bottomLeft" activeCell="AT13" sqref="AT13"/>
    </sheetView>
  </sheetViews>
  <sheetFormatPr defaultColWidth="22.33203125" defaultRowHeight="14.4" x14ac:dyDescent="0.3"/>
  <cols>
    <col min="1" max="1" width="18.6640625" style="34" customWidth="1"/>
    <col min="2" max="2" width="51.5546875" style="34" customWidth="1"/>
    <col min="3" max="3" width="22.6640625" style="34" customWidth="1"/>
    <col min="4" max="4" width="8.6640625" style="35" customWidth="1"/>
    <col min="5" max="5" width="12.6640625" style="34" customWidth="1"/>
    <col min="6" max="6" width="27.109375" style="36" customWidth="1"/>
    <col min="7" max="7" width="27.109375" style="36" hidden="1" customWidth="1"/>
    <col min="8" max="8" width="64.109375" style="35" hidden="1" customWidth="1"/>
    <col min="9" max="9" width="255.6640625" style="35" hidden="1" customWidth="1"/>
    <col min="10" max="10" width="43.88671875" style="35" customWidth="1"/>
    <col min="11" max="11" width="35.44140625" style="35" customWidth="1"/>
    <col min="12" max="12" width="20.6640625" style="33" customWidth="1"/>
    <col min="13" max="13" width="11.5546875" style="33" customWidth="1"/>
    <col min="14" max="14" width="7.109375" style="37" customWidth="1"/>
    <col min="15" max="15" width="7.109375" style="3" customWidth="1"/>
    <col min="16" max="16" width="7.109375" style="4" customWidth="1"/>
    <col min="17" max="17" width="7.109375" style="5" customWidth="1"/>
    <col min="18" max="18" width="6.6640625" style="61" customWidth="1"/>
    <col min="19" max="19" width="11" style="38" hidden="1" customWidth="1"/>
    <col min="20" max="20" width="10.109375" style="38" hidden="1" customWidth="1"/>
    <col min="21" max="21" width="8.44140625" style="38" hidden="1" customWidth="1"/>
    <col min="22" max="22" width="9.5546875" style="38" hidden="1" customWidth="1"/>
    <col min="23" max="27" width="7" style="38" customWidth="1"/>
    <col min="28" max="36" width="7" style="37" customWidth="1"/>
    <col min="37" max="37" width="9.109375" style="37" bestFit="1" customWidth="1"/>
    <col min="38" max="38" width="7" style="37" customWidth="1"/>
    <col min="39" max="40" width="7" style="39" customWidth="1"/>
    <col min="41" max="41" width="8" style="40" bestFit="1" customWidth="1"/>
    <col min="42" max="42" width="14.88671875" style="37" customWidth="1"/>
    <col min="43" max="43" width="24" style="47" customWidth="1"/>
    <col min="44" max="47" width="22.33203125" style="47"/>
    <col min="48" max="16384" width="22.33203125" style="35"/>
  </cols>
  <sheetData>
    <row r="1" spans="1:47" s="16" customFormat="1" ht="57.6" x14ac:dyDescent="0.3">
      <c r="A1" s="11" t="s">
        <v>32</v>
      </c>
      <c r="B1" s="11" t="s">
        <v>368</v>
      </c>
      <c r="C1" s="11" t="s">
        <v>0</v>
      </c>
      <c r="D1" s="11" t="s">
        <v>33</v>
      </c>
      <c r="E1" s="11" t="s">
        <v>34</v>
      </c>
      <c r="F1" s="11" t="s">
        <v>35</v>
      </c>
      <c r="G1" s="11" t="s">
        <v>572</v>
      </c>
      <c r="H1" s="11" t="s">
        <v>308</v>
      </c>
      <c r="I1" s="11" t="s">
        <v>309</v>
      </c>
      <c r="J1" s="12" t="s">
        <v>474</v>
      </c>
      <c r="K1" s="12" t="s">
        <v>473</v>
      </c>
      <c r="L1" s="13" t="s">
        <v>36</v>
      </c>
      <c r="M1" s="13" t="s">
        <v>377</v>
      </c>
      <c r="N1" s="10" t="s">
        <v>376</v>
      </c>
      <c r="O1" s="20" t="s">
        <v>369</v>
      </c>
      <c r="P1" s="21" t="s">
        <v>370</v>
      </c>
      <c r="Q1" s="22" t="s">
        <v>371</v>
      </c>
      <c r="R1" s="60" t="s">
        <v>372</v>
      </c>
      <c r="S1" s="14" t="s">
        <v>327</v>
      </c>
      <c r="T1" s="14" t="s">
        <v>326</v>
      </c>
      <c r="U1" s="14" t="s">
        <v>316</v>
      </c>
      <c r="V1" s="14" t="s">
        <v>329</v>
      </c>
      <c r="W1" s="65" t="s">
        <v>1037</v>
      </c>
      <c r="X1" s="65" t="s">
        <v>1038</v>
      </c>
      <c r="Y1" s="65" t="s">
        <v>1039</v>
      </c>
      <c r="Z1" s="65" t="s">
        <v>1040</v>
      </c>
      <c r="AA1" s="65" t="s">
        <v>1041</v>
      </c>
      <c r="AB1" s="10" t="s">
        <v>1042</v>
      </c>
      <c r="AC1" s="10" t="s">
        <v>1043</v>
      </c>
      <c r="AD1" s="10" t="s">
        <v>1044</v>
      </c>
      <c r="AE1" s="10" t="s">
        <v>1045</v>
      </c>
      <c r="AF1" s="10" t="s">
        <v>1046</v>
      </c>
      <c r="AG1" s="10" t="s">
        <v>1047</v>
      </c>
      <c r="AH1" s="10" t="s">
        <v>1048</v>
      </c>
      <c r="AI1" s="10" t="s">
        <v>1049</v>
      </c>
      <c r="AJ1" s="10" t="s">
        <v>1050</v>
      </c>
      <c r="AK1" s="10" t="s">
        <v>1051</v>
      </c>
      <c r="AL1" s="10" t="s">
        <v>1054</v>
      </c>
      <c r="AM1" s="15" t="s">
        <v>1053</v>
      </c>
      <c r="AN1" s="15" t="s">
        <v>1052</v>
      </c>
      <c r="AO1" s="10" t="s">
        <v>37</v>
      </c>
      <c r="AP1" s="10" t="s">
        <v>471</v>
      </c>
      <c r="AQ1" s="108"/>
      <c r="AR1" s="108"/>
      <c r="AS1" s="108"/>
      <c r="AT1" s="108"/>
      <c r="AU1" s="108"/>
    </row>
    <row r="2" spans="1:47" s="82" customFormat="1" x14ac:dyDescent="0.3">
      <c r="A2" s="84" t="s">
        <v>69</v>
      </c>
      <c r="B2" s="84" t="s">
        <v>252</v>
      </c>
      <c r="C2" s="84" t="s">
        <v>253</v>
      </c>
      <c r="D2" s="83">
        <v>9</v>
      </c>
      <c r="E2" s="84" t="s">
        <v>254</v>
      </c>
      <c r="F2" s="84" t="s">
        <v>315</v>
      </c>
      <c r="G2" s="84"/>
      <c r="H2" s="84" t="s">
        <v>193</v>
      </c>
      <c r="I2" s="84" t="s">
        <v>255</v>
      </c>
      <c r="J2" s="84" t="s">
        <v>483</v>
      </c>
      <c r="K2" s="84" t="s">
        <v>497</v>
      </c>
      <c r="L2" s="84" t="s">
        <v>439</v>
      </c>
      <c r="M2" s="83"/>
      <c r="N2" s="85">
        <v>9</v>
      </c>
      <c r="O2" s="3">
        <v>9</v>
      </c>
      <c r="P2" s="4">
        <v>0</v>
      </c>
      <c r="Q2" s="5">
        <v>0</v>
      </c>
      <c r="R2" s="42">
        <f>D2-Q2</f>
        <v>9</v>
      </c>
      <c r="S2" s="79"/>
      <c r="T2" s="79"/>
      <c r="U2" s="79"/>
      <c r="V2" s="79"/>
      <c r="W2" s="66"/>
      <c r="X2" s="66"/>
      <c r="Y2" s="66"/>
      <c r="Z2" s="66"/>
      <c r="AA2" s="66"/>
      <c r="AB2" s="83"/>
      <c r="AC2" s="83">
        <v>2</v>
      </c>
      <c r="AD2" s="83">
        <v>7</v>
      </c>
      <c r="AE2" s="83"/>
      <c r="AF2" s="83"/>
      <c r="AG2" s="83"/>
      <c r="AH2" s="83"/>
      <c r="AI2" s="83"/>
      <c r="AJ2" s="83"/>
      <c r="AK2" s="83"/>
      <c r="AL2" s="83"/>
      <c r="AM2" s="26"/>
      <c r="AN2" s="26"/>
      <c r="AO2" s="83">
        <f t="shared" ref="AO2:AO33" si="0">SUM(W2:AL2)</f>
        <v>9</v>
      </c>
      <c r="AP2" s="85">
        <f t="shared" ref="AP2:AP65" si="1">SUM(AM2:AN2)</f>
        <v>0</v>
      </c>
      <c r="AQ2" s="87"/>
      <c r="AR2" s="87"/>
      <c r="AS2" s="87"/>
      <c r="AT2" s="87"/>
      <c r="AU2" s="87"/>
    </row>
    <row r="3" spans="1:47" s="19" customFormat="1" x14ac:dyDescent="0.3">
      <c r="A3" s="84" t="s">
        <v>69</v>
      </c>
      <c r="B3" s="84" t="s">
        <v>141</v>
      </c>
      <c r="C3" s="84" t="s">
        <v>3</v>
      </c>
      <c r="D3" s="83">
        <v>100</v>
      </c>
      <c r="E3" s="84" t="s">
        <v>142</v>
      </c>
      <c r="F3" s="84" t="s">
        <v>143</v>
      </c>
      <c r="G3" s="84"/>
      <c r="H3" s="84" t="s">
        <v>144</v>
      </c>
      <c r="I3" s="84"/>
      <c r="J3" s="84" t="s">
        <v>419</v>
      </c>
      <c r="K3" s="84" t="s">
        <v>420</v>
      </c>
      <c r="L3" s="84" t="s">
        <v>40</v>
      </c>
      <c r="M3" s="83">
        <v>7</v>
      </c>
      <c r="N3" s="85">
        <v>93</v>
      </c>
      <c r="O3" s="20">
        <v>9</v>
      </c>
      <c r="P3" s="21">
        <v>34</v>
      </c>
      <c r="Q3" s="22">
        <v>50</v>
      </c>
      <c r="R3" s="43">
        <f>N3-Q3</f>
        <v>43</v>
      </c>
      <c r="S3" s="24"/>
      <c r="T3" s="24"/>
      <c r="U3" s="24"/>
      <c r="V3" s="24"/>
      <c r="W3" s="66">
        <v>33</v>
      </c>
      <c r="X3" s="66">
        <v>10</v>
      </c>
      <c r="Y3" s="66"/>
      <c r="Z3" s="66"/>
      <c r="AA3" s="66"/>
      <c r="AB3" s="83"/>
      <c r="AC3" s="83"/>
      <c r="AD3" s="83"/>
      <c r="AE3" s="83"/>
      <c r="AF3" s="83"/>
      <c r="AG3" s="83"/>
      <c r="AH3" s="83"/>
      <c r="AI3" s="83"/>
      <c r="AJ3" s="83"/>
      <c r="AK3" s="83"/>
      <c r="AL3" s="83"/>
      <c r="AM3" s="26"/>
      <c r="AN3" s="26"/>
      <c r="AO3" s="83">
        <f t="shared" si="0"/>
        <v>43</v>
      </c>
      <c r="AP3" s="85">
        <f t="shared" si="1"/>
        <v>0</v>
      </c>
      <c r="AQ3" s="87"/>
      <c r="AR3" s="87"/>
      <c r="AS3" s="87"/>
      <c r="AT3" s="87"/>
      <c r="AU3" s="87"/>
    </row>
    <row r="4" spans="1:47" s="19" customFormat="1" x14ac:dyDescent="0.3">
      <c r="A4" s="84" t="s">
        <v>69</v>
      </c>
      <c r="B4" s="84" t="s">
        <v>145</v>
      </c>
      <c r="C4" s="84" t="s">
        <v>3</v>
      </c>
      <c r="D4" s="83">
        <v>55</v>
      </c>
      <c r="E4" s="84" t="s">
        <v>146</v>
      </c>
      <c r="F4" s="84" t="s">
        <v>351</v>
      </c>
      <c r="G4" s="84"/>
      <c r="H4" s="84" t="s">
        <v>147</v>
      </c>
      <c r="I4" s="84" t="s">
        <v>148</v>
      </c>
      <c r="J4" s="86" t="s">
        <v>498</v>
      </c>
      <c r="K4" s="84" t="s">
        <v>394</v>
      </c>
      <c r="L4" s="87" t="s">
        <v>404</v>
      </c>
      <c r="M4" s="85"/>
      <c r="N4" s="85">
        <v>55</v>
      </c>
      <c r="O4" s="20">
        <v>55</v>
      </c>
      <c r="P4" s="21">
        <v>0</v>
      </c>
      <c r="Q4" s="22">
        <v>0</v>
      </c>
      <c r="R4" s="43">
        <f>N4-Q4</f>
        <v>55</v>
      </c>
      <c r="S4" s="23"/>
      <c r="T4" s="24"/>
      <c r="U4" s="24"/>
      <c r="V4" s="24"/>
      <c r="W4" s="67"/>
      <c r="X4" s="67">
        <v>55</v>
      </c>
      <c r="Y4" s="67"/>
      <c r="Z4" s="67"/>
      <c r="AA4" s="67"/>
      <c r="AB4" s="85"/>
      <c r="AC4" s="85"/>
      <c r="AD4" s="85"/>
      <c r="AE4" s="85"/>
      <c r="AF4" s="85"/>
      <c r="AG4" s="85"/>
      <c r="AH4" s="85"/>
      <c r="AI4" s="85"/>
      <c r="AJ4" s="85"/>
      <c r="AK4" s="85"/>
      <c r="AL4" s="85"/>
      <c r="AM4" s="25"/>
      <c r="AN4" s="25"/>
      <c r="AO4" s="83">
        <f t="shared" si="0"/>
        <v>55</v>
      </c>
      <c r="AP4" s="85">
        <f t="shared" si="1"/>
        <v>0</v>
      </c>
      <c r="AQ4" s="87"/>
      <c r="AR4" s="87"/>
      <c r="AS4" s="87"/>
      <c r="AT4" s="87"/>
      <c r="AU4" s="87"/>
    </row>
    <row r="5" spans="1:47" s="27" customFormat="1" x14ac:dyDescent="0.3">
      <c r="A5" s="84" t="s">
        <v>69</v>
      </c>
      <c r="B5" s="84" t="s">
        <v>149</v>
      </c>
      <c r="C5" s="84" t="s">
        <v>3</v>
      </c>
      <c r="D5" s="83">
        <v>70</v>
      </c>
      <c r="E5" s="84" t="s">
        <v>150</v>
      </c>
      <c r="F5" s="84" t="s">
        <v>354</v>
      </c>
      <c r="G5" s="84"/>
      <c r="H5" s="84" t="s">
        <v>108</v>
      </c>
      <c r="I5" s="84" t="s">
        <v>151</v>
      </c>
      <c r="J5" s="84" t="s">
        <v>499</v>
      </c>
      <c r="K5" s="84" t="s">
        <v>500</v>
      </c>
      <c r="L5" s="84" t="s">
        <v>459</v>
      </c>
      <c r="M5" s="83"/>
      <c r="N5" s="85">
        <v>70</v>
      </c>
      <c r="O5" s="20">
        <v>70</v>
      </c>
      <c r="P5" s="21">
        <v>0</v>
      </c>
      <c r="Q5" s="22">
        <v>0</v>
      </c>
      <c r="R5" s="43">
        <f>N5-Q5</f>
        <v>70</v>
      </c>
      <c r="S5" s="24"/>
      <c r="T5" s="24"/>
      <c r="U5" s="24"/>
      <c r="V5" s="24"/>
      <c r="W5" s="66"/>
      <c r="X5" s="66"/>
      <c r="Y5" s="66">
        <v>39</v>
      </c>
      <c r="Z5" s="66">
        <v>31</v>
      </c>
      <c r="AA5" s="66"/>
      <c r="AB5" s="83"/>
      <c r="AC5" s="83"/>
      <c r="AD5" s="83"/>
      <c r="AE5" s="83"/>
      <c r="AF5" s="83"/>
      <c r="AG5" s="83"/>
      <c r="AH5" s="83"/>
      <c r="AI5" s="83"/>
      <c r="AJ5" s="83"/>
      <c r="AK5" s="83"/>
      <c r="AL5" s="83"/>
      <c r="AM5" s="26"/>
      <c r="AN5" s="26"/>
      <c r="AO5" s="83">
        <f t="shared" si="0"/>
        <v>70</v>
      </c>
      <c r="AP5" s="85">
        <f t="shared" si="1"/>
        <v>0</v>
      </c>
      <c r="AQ5" s="87"/>
      <c r="AR5" s="109"/>
      <c r="AS5" s="109"/>
      <c r="AT5" s="109"/>
      <c r="AU5" s="109"/>
    </row>
    <row r="6" spans="1:47" s="56" customFormat="1" x14ac:dyDescent="0.3">
      <c r="A6" s="84" t="s">
        <v>69</v>
      </c>
      <c r="B6" s="84" t="s">
        <v>310</v>
      </c>
      <c r="C6" s="84" t="s">
        <v>21</v>
      </c>
      <c r="D6" s="83">
        <v>16</v>
      </c>
      <c r="E6" s="84" t="s">
        <v>256</v>
      </c>
      <c r="F6" s="84" t="s">
        <v>258</v>
      </c>
      <c r="G6" s="84">
        <f>75-16</f>
        <v>59</v>
      </c>
      <c r="H6" s="84" t="s">
        <v>259</v>
      </c>
      <c r="I6" s="84" t="s">
        <v>260</v>
      </c>
      <c r="J6" s="84" t="s">
        <v>485</v>
      </c>
      <c r="K6" s="84" t="s">
        <v>501</v>
      </c>
      <c r="L6" s="84" t="s">
        <v>404</v>
      </c>
      <c r="M6" s="83"/>
      <c r="N6" s="85">
        <v>16</v>
      </c>
      <c r="O6" s="3">
        <v>16</v>
      </c>
      <c r="P6" s="4">
        <v>0</v>
      </c>
      <c r="Q6" s="5">
        <v>0</v>
      </c>
      <c r="R6" s="42">
        <f>D6-Q6</f>
        <v>16</v>
      </c>
      <c r="S6" s="17"/>
      <c r="T6" s="17"/>
      <c r="U6" s="17"/>
      <c r="V6" s="17"/>
      <c r="W6" s="66"/>
      <c r="X6" s="66">
        <v>16</v>
      </c>
      <c r="Y6" s="66"/>
      <c r="Z6" s="66"/>
      <c r="AA6" s="66"/>
      <c r="AB6" s="83"/>
      <c r="AC6" s="83"/>
      <c r="AD6" s="83"/>
      <c r="AE6" s="83"/>
      <c r="AF6" s="83"/>
      <c r="AG6" s="83"/>
      <c r="AH6" s="83"/>
      <c r="AI6" s="83"/>
      <c r="AJ6" s="83"/>
      <c r="AK6" s="83"/>
      <c r="AL6" s="83"/>
      <c r="AM6" s="26"/>
      <c r="AN6" s="26"/>
      <c r="AO6" s="83">
        <f t="shared" si="0"/>
        <v>16</v>
      </c>
      <c r="AP6" s="85">
        <f t="shared" si="1"/>
        <v>0</v>
      </c>
      <c r="AQ6" s="87"/>
      <c r="AR6" s="87"/>
      <c r="AS6" s="87"/>
      <c r="AT6" s="87"/>
      <c r="AU6" s="87"/>
    </row>
    <row r="7" spans="1:47" s="19" customFormat="1" x14ac:dyDescent="0.3">
      <c r="A7" s="84" t="s">
        <v>1036</v>
      </c>
      <c r="B7" s="84" t="s">
        <v>311</v>
      </c>
      <c r="C7" s="84" t="s">
        <v>21</v>
      </c>
      <c r="D7" s="83">
        <v>9</v>
      </c>
      <c r="E7" s="84" t="s">
        <v>256</v>
      </c>
      <c r="F7" s="84" t="s">
        <v>312</v>
      </c>
      <c r="G7" s="84">
        <v>16</v>
      </c>
      <c r="H7" s="84" t="s">
        <v>259</v>
      </c>
      <c r="I7" s="84" t="s">
        <v>261</v>
      </c>
      <c r="J7" s="84" t="s">
        <v>502</v>
      </c>
      <c r="K7" s="84" t="s">
        <v>503</v>
      </c>
      <c r="L7" s="84" t="s">
        <v>457</v>
      </c>
      <c r="M7" s="83"/>
      <c r="N7" s="85">
        <v>9</v>
      </c>
      <c r="O7" s="3">
        <v>9</v>
      </c>
      <c r="P7" s="4">
        <v>0</v>
      </c>
      <c r="Q7" s="5">
        <v>0</v>
      </c>
      <c r="R7" s="42">
        <f>D7-Q7</f>
        <v>9</v>
      </c>
      <c r="S7" s="17"/>
      <c r="T7" s="17"/>
      <c r="U7" s="17"/>
      <c r="V7" s="17"/>
      <c r="W7" s="66"/>
      <c r="X7" s="66"/>
      <c r="Y7" s="66">
        <v>9</v>
      </c>
      <c r="Z7" s="66"/>
      <c r="AA7" s="66"/>
      <c r="AB7" s="83"/>
      <c r="AC7" s="83"/>
      <c r="AD7" s="83"/>
      <c r="AE7" s="83"/>
      <c r="AF7" s="83"/>
      <c r="AG7" s="83"/>
      <c r="AH7" s="83"/>
      <c r="AI7" s="83"/>
      <c r="AJ7" s="83"/>
      <c r="AK7" s="83"/>
      <c r="AL7" s="83"/>
      <c r="AM7" s="26"/>
      <c r="AN7" s="26"/>
      <c r="AO7" s="83">
        <f t="shared" si="0"/>
        <v>9</v>
      </c>
      <c r="AP7" s="85">
        <f t="shared" si="1"/>
        <v>0</v>
      </c>
      <c r="AQ7" s="87"/>
      <c r="AR7" s="87"/>
      <c r="AS7" s="87"/>
      <c r="AT7" s="87"/>
      <c r="AU7" s="87"/>
    </row>
    <row r="8" spans="1:47" s="56" customFormat="1" x14ac:dyDescent="0.3">
      <c r="A8" s="84" t="s">
        <v>1036</v>
      </c>
      <c r="B8" s="84" t="s">
        <v>262</v>
      </c>
      <c r="C8" s="84" t="s">
        <v>21</v>
      </c>
      <c r="D8" s="83">
        <v>47</v>
      </c>
      <c r="E8" s="84" t="s">
        <v>263</v>
      </c>
      <c r="F8" s="84" t="s">
        <v>312</v>
      </c>
      <c r="G8" s="84"/>
      <c r="H8" s="84" t="s">
        <v>259</v>
      </c>
      <c r="I8" s="84" t="s">
        <v>264</v>
      </c>
      <c r="J8" s="84" t="s">
        <v>504</v>
      </c>
      <c r="K8" s="84" t="s">
        <v>505</v>
      </c>
      <c r="L8" s="84" t="s">
        <v>457</v>
      </c>
      <c r="M8" s="83"/>
      <c r="N8" s="85">
        <v>47</v>
      </c>
      <c r="O8" s="3">
        <v>0</v>
      </c>
      <c r="P8" s="4">
        <v>0</v>
      </c>
      <c r="Q8" s="5">
        <v>0</v>
      </c>
      <c r="R8" s="42">
        <f>D8-Q8</f>
        <v>47</v>
      </c>
      <c r="S8" s="17"/>
      <c r="T8" s="17"/>
      <c r="U8" s="17"/>
      <c r="V8" s="17"/>
      <c r="W8" s="66"/>
      <c r="X8" s="66"/>
      <c r="Y8" s="66">
        <v>5</v>
      </c>
      <c r="Z8" s="66">
        <v>14</v>
      </c>
      <c r="AA8" s="66">
        <v>14</v>
      </c>
      <c r="AB8" s="83">
        <v>14</v>
      </c>
      <c r="AC8" s="83"/>
      <c r="AD8" s="83"/>
      <c r="AE8" s="83"/>
      <c r="AF8" s="83"/>
      <c r="AG8" s="83"/>
      <c r="AH8" s="83"/>
      <c r="AI8" s="83"/>
      <c r="AJ8" s="83"/>
      <c r="AK8" s="83"/>
      <c r="AL8" s="83"/>
      <c r="AM8" s="26"/>
      <c r="AN8" s="26"/>
      <c r="AO8" s="83">
        <f t="shared" si="0"/>
        <v>47</v>
      </c>
      <c r="AP8" s="85">
        <f t="shared" si="1"/>
        <v>0</v>
      </c>
      <c r="AQ8" s="87"/>
      <c r="AR8" s="87"/>
      <c r="AS8" s="87"/>
      <c r="AT8" s="87"/>
      <c r="AU8" s="87"/>
    </row>
    <row r="9" spans="1:47" s="19" customFormat="1" x14ac:dyDescent="0.3">
      <c r="A9" s="84" t="s">
        <v>1036</v>
      </c>
      <c r="B9" s="84" t="s">
        <v>152</v>
      </c>
      <c r="C9" s="84" t="s">
        <v>4</v>
      </c>
      <c r="D9" s="83">
        <v>41</v>
      </c>
      <c r="E9" s="84" t="s">
        <v>153</v>
      </c>
      <c r="F9" s="84" t="s">
        <v>486</v>
      </c>
      <c r="G9" s="84"/>
      <c r="H9" s="84" t="s">
        <v>154</v>
      </c>
      <c r="I9" s="84" t="s">
        <v>155</v>
      </c>
      <c r="J9" s="84" t="s">
        <v>487</v>
      </c>
      <c r="K9" s="84" t="s">
        <v>506</v>
      </c>
      <c r="L9" s="84" t="s">
        <v>459</v>
      </c>
      <c r="M9" s="83"/>
      <c r="N9" s="85">
        <v>41</v>
      </c>
      <c r="O9" s="3">
        <v>0</v>
      </c>
      <c r="P9" s="4">
        <v>0</v>
      </c>
      <c r="Q9" s="5">
        <v>0</v>
      </c>
      <c r="R9" s="42">
        <f>D9-Q9</f>
        <v>41</v>
      </c>
      <c r="S9" s="17"/>
      <c r="T9" s="17"/>
      <c r="U9" s="17"/>
      <c r="V9" s="17"/>
      <c r="W9" s="66"/>
      <c r="X9" s="66"/>
      <c r="Y9" s="66">
        <v>18</v>
      </c>
      <c r="Z9" s="66"/>
      <c r="AA9" s="66"/>
      <c r="AB9" s="83"/>
      <c r="AC9" s="83"/>
      <c r="AD9" s="83"/>
      <c r="AE9" s="83"/>
      <c r="AF9" s="83"/>
      <c r="AG9" s="83">
        <v>12</v>
      </c>
      <c r="AH9" s="83">
        <v>11</v>
      </c>
      <c r="AI9" s="83"/>
      <c r="AJ9" s="83"/>
      <c r="AK9" s="83"/>
      <c r="AL9" s="83"/>
      <c r="AM9" s="26"/>
      <c r="AN9" s="26"/>
      <c r="AO9" s="83">
        <f t="shared" si="0"/>
        <v>41</v>
      </c>
      <c r="AP9" s="85">
        <f t="shared" si="1"/>
        <v>0</v>
      </c>
      <c r="AQ9" s="87"/>
      <c r="AR9" s="87"/>
      <c r="AS9" s="87"/>
      <c r="AT9" s="87"/>
      <c r="AU9" s="87"/>
    </row>
    <row r="10" spans="1:47" s="19" customFormat="1" x14ac:dyDescent="0.3">
      <c r="A10" s="84" t="s">
        <v>69</v>
      </c>
      <c r="B10" s="84" t="s">
        <v>156</v>
      </c>
      <c r="C10" s="84" t="s">
        <v>4</v>
      </c>
      <c r="D10" s="83">
        <v>60</v>
      </c>
      <c r="E10" s="84" t="s">
        <v>441</v>
      </c>
      <c r="F10" s="84" t="s">
        <v>352</v>
      </c>
      <c r="G10" s="84"/>
      <c r="H10" s="84" t="s">
        <v>112</v>
      </c>
      <c r="I10" s="84" t="s">
        <v>158</v>
      </c>
      <c r="J10" s="84" t="s">
        <v>442</v>
      </c>
      <c r="K10" s="84" t="s">
        <v>507</v>
      </c>
      <c r="L10" s="84" t="s">
        <v>404</v>
      </c>
      <c r="M10" s="83"/>
      <c r="N10" s="85">
        <v>60</v>
      </c>
      <c r="O10" s="3">
        <v>60</v>
      </c>
      <c r="P10" s="4">
        <v>0</v>
      </c>
      <c r="Q10" s="5">
        <v>0</v>
      </c>
      <c r="R10" s="42">
        <f>D10-Q10</f>
        <v>60</v>
      </c>
      <c r="S10" s="17"/>
      <c r="T10" s="17"/>
      <c r="U10" s="17"/>
      <c r="V10" s="17"/>
      <c r="W10" s="66"/>
      <c r="X10" s="66">
        <v>32</v>
      </c>
      <c r="Y10" s="66">
        <v>28</v>
      </c>
      <c r="Z10" s="66"/>
      <c r="AA10" s="66"/>
      <c r="AB10" s="83"/>
      <c r="AC10" s="83"/>
      <c r="AD10" s="83"/>
      <c r="AE10" s="83"/>
      <c r="AF10" s="83"/>
      <c r="AG10" s="83"/>
      <c r="AH10" s="83"/>
      <c r="AI10" s="83"/>
      <c r="AJ10" s="83"/>
      <c r="AK10" s="83"/>
      <c r="AL10" s="83"/>
      <c r="AM10" s="26"/>
      <c r="AN10" s="26"/>
      <c r="AO10" s="83">
        <f t="shared" si="0"/>
        <v>60</v>
      </c>
      <c r="AP10" s="85">
        <f t="shared" si="1"/>
        <v>0</v>
      </c>
      <c r="AQ10" s="87"/>
      <c r="AR10" s="87"/>
      <c r="AS10" s="87"/>
      <c r="AT10" s="87"/>
      <c r="AU10" s="87"/>
    </row>
    <row r="11" spans="1:47" s="82" customFormat="1" x14ac:dyDescent="0.3">
      <c r="A11" s="84" t="s">
        <v>69</v>
      </c>
      <c r="B11" s="84" t="s">
        <v>159</v>
      </c>
      <c r="C11" s="84" t="s">
        <v>4</v>
      </c>
      <c r="D11" s="83">
        <v>40</v>
      </c>
      <c r="E11" s="84" t="s">
        <v>157</v>
      </c>
      <c r="F11" s="84" t="s">
        <v>14</v>
      </c>
      <c r="G11" s="84"/>
      <c r="H11" s="84" t="s">
        <v>160</v>
      </c>
      <c r="I11" s="84" t="s">
        <v>508</v>
      </c>
      <c r="J11" s="84" t="s">
        <v>456</v>
      </c>
      <c r="K11" s="84" t="s">
        <v>509</v>
      </c>
      <c r="L11" s="87" t="s">
        <v>457</v>
      </c>
      <c r="M11" s="83"/>
      <c r="N11" s="85">
        <v>40</v>
      </c>
      <c r="O11" s="20">
        <v>40</v>
      </c>
      <c r="P11" s="21">
        <v>0</v>
      </c>
      <c r="Q11" s="22">
        <v>0</v>
      </c>
      <c r="R11" s="43">
        <f>D11-Q11</f>
        <v>40</v>
      </c>
      <c r="S11" s="79"/>
      <c r="T11" s="79"/>
      <c r="U11" s="79"/>
      <c r="V11" s="79"/>
      <c r="W11" s="66"/>
      <c r="X11" s="66"/>
      <c r="Y11" s="66">
        <v>5</v>
      </c>
      <c r="Z11" s="66">
        <v>35</v>
      </c>
      <c r="AA11" s="66"/>
      <c r="AB11" s="83"/>
      <c r="AC11" s="83"/>
      <c r="AD11" s="83"/>
      <c r="AE11" s="83"/>
      <c r="AF11" s="83"/>
      <c r="AG11" s="83"/>
      <c r="AH11" s="83"/>
      <c r="AI11" s="83"/>
      <c r="AJ11" s="83"/>
      <c r="AK11" s="83"/>
      <c r="AL11" s="83"/>
      <c r="AM11" s="26"/>
      <c r="AN11" s="26"/>
      <c r="AO11" s="83">
        <f t="shared" si="0"/>
        <v>40</v>
      </c>
      <c r="AP11" s="85">
        <f t="shared" si="1"/>
        <v>0</v>
      </c>
      <c r="AQ11" s="87"/>
      <c r="AR11" s="87"/>
      <c r="AS11" s="87"/>
      <c r="AT11" s="87"/>
      <c r="AU11" s="87"/>
    </row>
    <row r="12" spans="1:47" s="56" customFormat="1" x14ac:dyDescent="0.3">
      <c r="A12" s="84" t="s">
        <v>1036</v>
      </c>
      <c r="B12" s="84" t="s">
        <v>362</v>
      </c>
      <c r="C12" s="84" t="s">
        <v>4</v>
      </c>
      <c r="D12" s="83">
        <v>163</v>
      </c>
      <c r="E12" s="84" t="s">
        <v>161</v>
      </c>
      <c r="F12" s="84" t="s">
        <v>446</v>
      </c>
      <c r="G12" s="84">
        <f>215-163</f>
        <v>52</v>
      </c>
      <c r="H12" s="84" t="s">
        <v>41</v>
      </c>
      <c r="I12" s="84" t="s">
        <v>162</v>
      </c>
      <c r="J12" s="84" t="s">
        <v>510</v>
      </c>
      <c r="K12" s="84" t="s">
        <v>511</v>
      </c>
      <c r="L12" s="84" t="s">
        <v>459</v>
      </c>
      <c r="M12" s="83"/>
      <c r="N12" s="85">
        <v>163</v>
      </c>
      <c r="O12" s="20">
        <v>0</v>
      </c>
      <c r="P12" s="21">
        <v>0</v>
      </c>
      <c r="Q12" s="22">
        <v>0</v>
      </c>
      <c r="R12" s="43">
        <f>D12-Q12</f>
        <v>163</v>
      </c>
      <c r="S12" s="24"/>
      <c r="T12" s="24"/>
      <c r="U12" s="24"/>
      <c r="V12" s="24"/>
      <c r="W12" s="66"/>
      <c r="X12" s="66"/>
      <c r="Y12" s="66"/>
      <c r="Z12" s="66">
        <v>30</v>
      </c>
      <c r="AA12" s="66">
        <v>30</v>
      </c>
      <c r="AB12" s="83">
        <v>30</v>
      </c>
      <c r="AC12" s="83">
        <v>30</v>
      </c>
      <c r="AD12" s="83">
        <v>30</v>
      </c>
      <c r="AE12" s="83">
        <v>13</v>
      </c>
      <c r="AF12" s="83"/>
      <c r="AG12" s="83"/>
      <c r="AH12" s="83"/>
      <c r="AI12" s="83"/>
      <c r="AJ12" s="83"/>
      <c r="AK12" s="83"/>
      <c r="AL12" s="83"/>
      <c r="AM12" s="26"/>
      <c r="AN12" s="26"/>
      <c r="AO12" s="83">
        <f t="shared" si="0"/>
        <v>163</v>
      </c>
      <c r="AP12" s="85">
        <f t="shared" si="1"/>
        <v>0</v>
      </c>
      <c r="AQ12" s="87"/>
      <c r="AR12" s="87"/>
      <c r="AS12" s="87"/>
      <c r="AT12" s="87"/>
      <c r="AU12" s="87"/>
    </row>
    <row r="13" spans="1:47" s="19" customFormat="1" x14ac:dyDescent="0.3">
      <c r="A13" s="84" t="s">
        <v>69</v>
      </c>
      <c r="B13" s="84" t="s">
        <v>361</v>
      </c>
      <c r="C13" s="84" t="s">
        <v>4</v>
      </c>
      <c r="D13" s="83">
        <v>97</v>
      </c>
      <c r="E13" s="84" t="s">
        <v>163</v>
      </c>
      <c r="F13" s="84" t="s">
        <v>360</v>
      </c>
      <c r="G13" s="84"/>
      <c r="H13" s="84" t="s">
        <v>164</v>
      </c>
      <c r="I13" s="84" t="s">
        <v>165</v>
      </c>
      <c r="J13" s="84" t="s">
        <v>463</v>
      </c>
      <c r="K13" s="84" t="s">
        <v>464</v>
      </c>
      <c r="L13" s="84" t="s">
        <v>40</v>
      </c>
      <c r="M13" s="83"/>
      <c r="N13" s="85">
        <v>97</v>
      </c>
      <c r="O13" s="20">
        <v>60</v>
      </c>
      <c r="P13" s="21">
        <v>9</v>
      </c>
      <c r="Q13" s="22">
        <v>28</v>
      </c>
      <c r="R13" s="43">
        <f>D13-Q13</f>
        <v>69</v>
      </c>
      <c r="S13" s="24"/>
      <c r="T13" s="24"/>
      <c r="U13" s="24"/>
      <c r="V13" s="24"/>
      <c r="W13" s="66">
        <v>25</v>
      </c>
      <c r="X13" s="66">
        <v>29</v>
      </c>
      <c r="Y13" s="66">
        <v>15</v>
      </c>
      <c r="Z13" s="66"/>
      <c r="AA13" s="66"/>
      <c r="AB13" s="83"/>
      <c r="AC13" s="83"/>
      <c r="AD13" s="83"/>
      <c r="AE13" s="83"/>
      <c r="AF13" s="83"/>
      <c r="AG13" s="83"/>
      <c r="AH13" s="83"/>
      <c r="AI13" s="83"/>
      <c r="AJ13" s="83"/>
      <c r="AK13" s="83"/>
      <c r="AL13" s="83"/>
      <c r="AM13" s="26"/>
      <c r="AN13" s="26"/>
      <c r="AO13" s="83">
        <f t="shared" si="0"/>
        <v>69</v>
      </c>
      <c r="AP13" s="85">
        <f t="shared" si="1"/>
        <v>0</v>
      </c>
      <c r="AQ13" s="87"/>
      <c r="AR13" s="87"/>
      <c r="AS13" s="87"/>
      <c r="AT13" s="87"/>
      <c r="AU13" s="87"/>
    </row>
    <row r="14" spans="1:47" s="56" customFormat="1" x14ac:dyDescent="0.3">
      <c r="A14" s="84" t="s">
        <v>1036</v>
      </c>
      <c r="B14" s="84" t="s">
        <v>166</v>
      </c>
      <c r="C14" s="84" t="s">
        <v>167</v>
      </c>
      <c r="D14" s="83">
        <v>39</v>
      </c>
      <c r="E14" s="84" t="s">
        <v>168</v>
      </c>
      <c r="F14" s="84" t="s">
        <v>169</v>
      </c>
      <c r="G14" s="84"/>
      <c r="H14" s="84" t="s">
        <v>41</v>
      </c>
      <c r="I14" s="84" t="s">
        <v>170</v>
      </c>
      <c r="J14" s="84" t="s">
        <v>444</v>
      </c>
      <c r="K14" s="84" t="s">
        <v>512</v>
      </c>
      <c r="L14" s="84" t="s">
        <v>466</v>
      </c>
      <c r="M14" s="83"/>
      <c r="N14" s="85">
        <v>39</v>
      </c>
      <c r="O14" s="20">
        <v>0</v>
      </c>
      <c r="P14" s="21">
        <v>0</v>
      </c>
      <c r="Q14" s="22">
        <v>0</v>
      </c>
      <c r="R14" s="43">
        <f>D14-Q14</f>
        <v>39</v>
      </c>
      <c r="S14" s="24"/>
      <c r="T14" s="24"/>
      <c r="U14" s="24"/>
      <c r="V14" s="24"/>
      <c r="W14" s="66"/>
      <c r="X14" s="66"/>
      <c r="Y14" s="66"/>
      <c r="Z14" s="66">
        <v>20</v>
      </c>
      <c r="AA14" s="66">
        <v>19</v>
      </c>
      <c r="AB14" s="83"/>
      <c r="AC14" s="83"/>
      <c r="AD14" s="83"/>
      <c r="AE14" s="83"/>
      <c r="AF14" s="83"/>
      <c r="AG14" s="83"/>
      <c r="AH14" s="83"/>
      <c r="AI14" s="83"/>
      <c r="AJ14" s="83"/>
      <c r="AK14" s="83"/>
      <c r="AL14" s="83"/>
      <c r="AM14" s="26"/>
      <c r="AN14" s="26"/>
      <c r="AO14" s="83">
        <f t="shared" si="0"/>
        <v>39</v>
      </c>
      <c r="AP14" s="85">
        <f t="shared" si="1"/>
        <v>0</v>
      </c>
      <c r="AQ14" s="87"/>
      <c r="AR14" s="87"/>
      <c r="AS14" s="87"/>
      <c r="AT14" s="87"/>
      <c r="AU14" s="87"/>
    </row>
    <row r="15" spans="1:47" s="19" customFormat="1" x14ac:dyDescent="0.3">
      <c r="A15" s="84" t="s">
        <v>1036</v>
      </c>
      <c r="B15" s="84" t="s">
        <v>171</v>
      </c>
      <c r="C15" s="84" t="s">
        <v>167</v>
      </c>
      <c r="D15" s="83">
        <v>10</v>
      </c>
      <c r="E15" s="84" t="s">
        <v>172</v>
      </c>
      <c r="F15" s="84"/>
      <c r="G15" s="84"/>
      <c r="H15" s="84" t="s">
        <v>41</v>
      </c>
      <c r="I15" s="84" t="s">
        <v>173</v>
      </c>
      <c r="J15" s="84" t="s">
        <v>445</v>
      </c>
      <c r="K15" s="84" t="s">
        <v>513</v>
      </c>
      <c r="L15" s="84" t="s">
        <v>439</v>
      </c>
      <c r="M15" s="83"/>
      <c r="N15" s="85">
        <v>10</v>
      </c>
      <c r="O15" s="20">
        <v>0</v>
      </c>
      <c r="P15" s="21">
        <v>0</v>
      </c>
      <c r="Q15" s="22">
        <v>0</v>
      </c>
      <c r="R15" s="43">
        <f>D15-Q15</f>
        <v>10</v>
      </c>
      <c r="S15" s="24"/>
      <c r="T15" s="23"/>
      <c r="U15" s="24"/>
      <c r="V15" s="24"/>
      <c r="W15" s="66"/>
      <c r="X15" s="66"/>
      <c r="Y15" s="66"/>
      <c r="Z15" s="66"/>
      <c r="AA15" s="66"/>
      <c r="AB15" s="83"/>
      <c r="AC15" s="83"/>
      <c r="AD15" s="83">
        <v>10</v>
      </c>
      <c r="AE15" s="83"/>
      <c r="AF15" s="83"/>
      <c r="AG15" s="83"/>
      <c r="AH15" s="83"/>
      <c r="AI15" s="83"/>
      <c r="AJ15" s="83"/>
      <c r="AK15" s="83"/>
      <c r="AL15" s="83"/>
      <c r="AM15" s="26"/>
      <c r="AN15" s="26"/>
      <c r="AO15" s="83">
        <f t="shared" si="0"/>
        <v>10</v>
      </c>
      <c r="AP15" s="85">
        <f t="shared" si="1"/>
        <v>0</v>
      </c>
      <c r="AQ15" s="87"/>
      <c r="AR15" s="87"/>
      <c r="AS15" s="87"/>
      <c r="AT15" s="87"/>
      <c r="AU15" s="87"/>
    </row>
    <row r="16" spans="1:47" s="57" customFormat="1" x14ac:dyDescent="0.3">
      <c r="A16" s="84" t="s">
        <v>1036</v>
      </c>
      <c r="B16" s="84" t="s">
        <v>174</v>
      </c>
      <c r="C16" s="84" t="s">
        <v>167</v>
      </c>
      <c r="D16" s="83">
        <v>10</v>
      </c>
      <c r="E16" s="84" t="s">
        <v>175</v>
      </c>
      <c r="F16" s="84"/>
      <c r="G16" s="84"/>
      <c r="H16" s="84" t="s">
        <v>41</v>
      </c>
      <c r="I16" s="84" t="s">
        <v>176</v>
      </c>
      <c r="J16" s="84" t="s">
        <v>443</v>
      </c>
      <c r="K16" s="84" t="s">
        <v>514</v>
      </c>
      <c r="L16" s="84" t="s">
        <v>439</v>
      </c>
      <c r="M16" s="83"/>
      <c r="N16" s="85">
        <v>10</v>
      </c>
      <c r="O16" s="3">
        <v>0</v>
      </c>
      <c r="P16" s="4">
        <v>0</v>
      </c>
      <c r="Q16" s="5">
        <v>0</v>
      </c>
      <c r="R16" s="42">
        <f>D16-Q16</f>
        <v>10</v>
      </c>
      <c r="S16" s="17"/>
      <c r="T16" s="17"/>
      <c r="U16" s="17"/>
      <c r="V16" s="17"/>
      <c r="W16" s="66"/>
      <c r="X16" s="66"/>
      <c r="Y16" s="66"/>
      <c r="Z16" s="66"/>
      <c r="AA16" s="66"/>
      <c r="AB16" s="83"/>
      <c r="AC16" s="83">
        <v>10</v>
      </c>
      <c r="AD16" s="83"/>
      <c r="AE16" s="83"/>
      <c r="AF16" s="83"/>
      <c r="AG16" s="83"/>
      <c r="AH16" s="83"/>
      <c r="AI16" s="83"/>
      <c r="AJ16" s="83"/>
      <c r="AK16" s="83"/>
      <c r="AL16" s="83"/>
      <c r="AM16" s="26"/>
      <c r="AN16" s="26"/>
      <c r="AO16" s="83">
        <f t="shared" si="0"/>
        <v>10</v>
      </c>
      <c r="AP16" s="85">
        <f t="shared" si="1"/>
        <v>0</v>
      </c>
      <c r="AQ16" s="89"/>
      <c r="AR16" s="89"/>
      <c r="AS16" s="89"/>
      <c r="AT16" s="89"/>
      <c r="AU16" s="89"/>
    </row>
    <row r="17" spans="1:47" s="56" customFormat="1" x14ac:dyDescent="0.3">
      <c r="A17" s="84" t="s">
        <v>1036</v>
      </c>
      <c r="B17" s="88" t="s">
        <v>265</v>
      </c>
      <c r="C17" s="88" t="s">
        <v>20</v>
      </c>
      <c r="D17" s="85">
        <v>9</v>
      </c>
      <c r="E17" s="88" t="s">
        <v>396</v>
      </c>
      <c r="F17" s="88" t="s">
        <v>399</v>
      </c>
      <c r="G17" s="88">
        <f>21-9</f>
        <v>12</v>
      </c>
      <c r="H17" s="87" t="s">
        <v>112</v>
      </c>
      <c r="I17" s="87" t="s">
        <v>266</v>
      </c>
      <c r="J17" s="86" t="s">
        <v>401</v>
      </c>
      <c r="K17" s="88" t="s">
        <v>515</v>
      </c>
      <c r="L17" s="87" t="s">
        <v>404</v>
      </c>
      <c r="M17" s="85"/>
      <c r="N17" s="85">
        <v>9</v>
      </c>
      <c r="O17" s="20">
        <v>9</v>
      </c>
      <c r="P17" s="21">
        <v>0</v>
      </c>
      <c r="Q17" s="22">
        <v>0</v>
      </c>
      <c r="R17" s="43">
        <f>N17-Q17</f>
        <v>9</v>
      </c>
      <c r="S17" s="24"/>
      <c r="T17" s="24"/>
      <c r="U17" s="24"/>
      <c r="V17" s="24"/>
      <c r="W17" s="67"/>
      <c r="X17" s="67">
        <v>9</v>
      </c>
      <c r="Y17" s="67"/>
      <c r="Z17" s="67"/>
      <c r="AA17" s="67"/>
      <c r="AB17" s="85"/>
      <c r="AC17" s="85"/>
      <c r="AD17" s="85"/>
      <c r="AE17" s="85"/>
      <c r="AF17" s="85"/>
      <c r="AG17" s="85"/>
      <c r="AH17" s="85"/>
      <c r="AI17" s="85"/>
      <c r="AJ17" s="85"/>
      <c r="AK17" s="85"/>
      <c r="AL17" s="85"/>
      <c r="AM17" s="25"/>
      <c r="AN17" s="25"/>
      <c r="AO17" s="83">
        <f t="shared" si="0"/>
        <v>9</v>
      </c>
      <c r="AP17" s="85">
        <f t="shared" si="1"/>
        <v>0</v>
      </c>
      <c r="AQ17" s="87"/>
      <c r="AR17" s="87"/>
      <c r="AS17" s="87"/>
      <c r="AT17" s="87"/>
      <c r="AU17" s="87"/>
    </row>
    <row r="18" spans="1:47" s="56" customFormat="1" x14ac:dyDescent="0.3">
      <c r="A18" s="84" t="s">
        <v>69</v>
      </c>
      <c r="B18" s="84" t="s">
        <v>265</v>
      </c>
      <c r="C18" s="84" t="s">
        <v>20</v>
      </c>
      <c r="D18" s="83">
        <v>3</v>
      </c>
      <c r="E18" s="84" t="s">
        <v>396</v>
      </c>
      <c r="F18" s="84" t="s">
        <v>397</v>
      </c>
      <c r="G18" s="84"/>
      <c r="H18" s="84" t="s">
        <v>112</v>
      </c>
      <c r="I18" s="84" t="s">
        <v>266</v>
      </c>
      <c r="J18" s="84" t="s">
        <v>402</v>
      </c>
      <c r="K18" s="84" t="s">
        <v>398</v>
      </c>
      <c r="L18" s="84" t="s">
        <v>40</v>
      </c>
      <c r="M18" s="83"/>
      <c r="N18" s="85">
        <v>3</v>
      </c>
      <c r="O18" s="3">
        <v>0</v>
      </c>
      <c r="P18" s="4">
        <v>3</v>
      </c>
      <c r="Q18" s="5">
        <v>0</v>
      </c>
      <c r="R18" s="42">
        <f>N18-Q18</f>
        <v>3</v>
      </c>
      <c r="S18" s="17"/>
      <c r="T18" s="17"/>
      <c r="U18" s="17"/>
      <c r="V18" s="17"/>
      <c r="W18" s="66">
        <v>3</v>
      </c>
      <c r="X18" s="66"/>
      <c r="Y18" s="66"/>
      <c r="Z18" s="66"/>
      <c r="AA18" s="66"/>
      <c r="AB18" s="83"/>
      <c r="AC18" s="83"/>
      <c r="AD18" s="83"/>
      <c r="AE18" s="83"/>
      <c r="AF18" s="83"/>
      <c r="AG18" s="83"/>
      <c r="AH18" s="83"/>
      <c r="AI18" s="83"/>
      <c r="AJ18" s="83"/>
      <c r="AK18" s="83"/>
      <c r="AL18" s="83"/>
      <c r="AM18" s="26"/>
      <c r="AN18" s="26"/>
      <c r="AO18" s="83">
        <f t="shared" si="0"/>
        <v>3</v>
      </c>
      <c r="AP18" s="85">
        <f t="shared" si="1"/>
        <v>0</v>
      </c>
      <c r="AQ18" s="87"/>
      <c r="AR18" s="87"/>
      <c r="AS18" s="87"/>
      <c r="AT18" s="87"/>
      <c r="AU18" s="87"/>
    </row>
    <row r="19" spans="1:47" s="56" customFormat="1" x14ac:dyDescent="0.3">
      <c r="A19" s="84" t="s">
        <v>1036</v>
      </c>
      <c r="B19" s="88" t="s">
        <v>267</v>
      </c>
      <c r="C19" s="88" t="s">
        <v>20</v>
      </c>
      <c r="D19" s="85">
        <v>18</v>
      </c>
      <c r="E19" s="88" t="s">
        <v>268</v>
      </c>
      <c r="F19" s="88" t="s">
        <v>400</v>
      </c>
      <c r="G19" s="88">
        <f>26-18</f>
        <v>8</v>
      </c>
      <c r="H19" s="87" t="s">
        <v>112</v>
      </c>
      <c r="I19" s="87" t="s">
        <v>269</v>
      </c>
      <c r="J19" s="86" t="s">
        <v>395</v>
      </c>
      <c r="K19" s="88" t="s">
        <v>515</v>
      </c>
      <c r="L19" s="87" t="s">
        <v>404</v>
      </c>
      <c r="M19" s="85"/>
      <c r="N19" s="85">
        <v>18</v>
      </c>
      <c r="O19" s="20">
        <v>18</v>
      </c>
      <c r="P19" s="21">
        <v>0</v>
      </c>
      <c r="Q19" s="22">
        <v>0</v>
      </c>
      <c r="R19" s="43">
        <f>N19-Q19</f>
        <v>18</v>
      </c>
      <c r="S19" s="24"/>
      <c r="T19" s="24"/>
      <c r="U19" s="24"/>
      <c r="V19" s="24"/>
      <c r="W19" s="67"/>
      <c r="X19" s="67">
        <v>11</v>
      </c>
      <c r="Y19" s="67">
        <v>7</v>
      </c>
      <c r="Z19" s="67"/>
      <c r="AA19" s="67"/>
      <c r="AB19" s="85"/>
      <c r="AC19" s="85"/>
      <c r="AD19" s="85"/>
      <c r="AE19" s="85"/>
      <c r="AF19" s="85"/>
      <c r="AG19" s="85"/>
      <c r="AH19" s="85"/>
      <c r="AI19" s="85"/>
      <c r="AJ19" s="85"/>
      <c r="AK19" s="85"/>
      <c r="AL19" s="85"/>
      <c r="AM19" s="25"/>
      <c r="AN19" s="25"/>
      <c r="AO19" s="83">
        <f t="shared" si="0"/>
        <v>18</v>
      </c>
      <c r="AP19" s="85">
        <f t="shared" si="1"/>
        <v>0</v>
      </c>
      <c r="AQ19" s="87"/>
      <c r="AR19" s="87"/>
      <c r="AS19" s="87"/>
      <c r="AT19" s="87"/>
      <c r="AU19" s="87"/>
    </row>
    <row r="20" spans="1:47" s="19" customFormat="1" x14ac:dyDescent="0.3">
      <c r="A20" s="84" t="s">
        <v>69</v>
      </c>
      <c r="B20" s="84" t="s">
        <v>270</v>
      </c>
      <c r="C20" s="84" t="s">
        <v>10</v>
      </c>
      <c r="D20" s="83">
        <v>53</v>
      </c>
      <c r="E20" s="84" t="s">
        <v>271</v>
      </c>
      <c r="F20" s="84" t="s">
        <v>272</v>
      </c>
      <c r="G20" s="84"/>
      <c r="H20" s="84" t="s">
        <v>273</v>
      </c>
      <c r="I20" s="84" t="s">
        <v>274</v>
      </c>
      <c r="J20" s="84" t="s">
        <v>455</v>
      </c>
      <c r="K20" s="84" t="s">
        <v>516</v>
      </c>
      <c r="L20" s="84" t="s">
        <v>40</v>
      </c>
      <c r="M20" s="83"/>
      <c r="N20" s="85">
        <v>53</v>
      </c>
      <c r="O20" s="3">
        <v>1</v>
      </c>
      <c r="P20" s="4">
        <v>15</v>
      </c>
      <c r="Q20" s="5">
        <v>37</v>
      </c>
      <c r="R20" s="42">
        <f>D20-Q20</f>
        <v>16</v>
      </c>
      <c r="S20" s="17"/>
      <c r="T20" s="17"/>
      <c r="U20" s="17"/>
      <c r="V20" s="17"/>
      <c r="W20" s="66">
        <v>16</v>
      </c>
      <c r="X20" s="66"/>
      <c r="Y20" s="66"/>
      <c r="Z20" s="66"/>
      <c r="AA20" s="66"/>
      <c r="AB20" s="83"/>
      <c r="AC20" s="83"/>
      <c r="AD20" s="83"/>
      <c r="AE20" s="83"/>
      <c r="AF20" s="83"/>
      <c r="AG20" s="83"/>
      <c r="AH20" s="83"/>
      <c r="AI20" s="83"/>
      <c r="AJ20" s="83"/>
      <c r="AK20" s="83"/>
      <c r="AL20" s="83"/>
      <c r="AM20" s="26"/>
      <c r="AN20" s="26"/>
      <c r="AO20" s="83">
        <f t="shared" si="0"/>
        <v>16</v>
      </c>
      <c r="AP20" s="85">
        <f t="shared" si="1"/>
        <v>0</v>
      </c>
      <c r="AQ20" s="87"/>
      <c r="AR20" s="87"/>
      <c r="AS20" s="87"/>
      <c r="AT20" s="87"/>
      <c r="AU20" s="87"/>
    </row>
    <row r="21" spans="1:47" s="80" customFormat="1" x14ac:dyDescent="0.3">
      <c r="A21" s="87" t="s">
        <v>69</v>
      </c>
      <c r="B21" s="87" t="s">
        <v>275</v>
      </c>
      <c r="C21" s="87" t="s">
        <v>10</v>
      </c>
      <c r="D21" s="85">
        <v>22</v>
      </c>
      <c r="E21" s="88" t="s">
        <v>276</v>
      </c>
      <c r="F21" s="87" t="s">
        <v>277</v>
      </c>
      <c r="G21" s="87"/>
      <c r="H21" s="87" t="s">
        <v>278</v>
      </c>
      <c r="I21" s="87" t="s">
        <v>279</v>
      </c>
      <c r="J21" s="84" t="s">
        <v>403</v>
      </c>
      <c r="K21" s="88" t="s">
        <v>408</v>
      </c>
      <c r="L21" s="84" t="s">
        <v>439</v>
      </c>
      <c r="M21" s="85"/>
      <c r="N21" s="85">
        <v>22</v>
      </c>
      <c r="O21" s="20">
        <v>22</v>
      </c>
      <c r="P21" s="21">
        <v>0</v>
      </c>
      <c r="Q21" s="22">
        <v>0</v>
      </c>
      <c r="R21" s="43">
        <f>N21-Q21</f>
        <v>22</v>
      </c>
      <c r="S21" s="79"/>
      <c r="T21" s="79"/>
      <c r="U21" s="79"/>
      <c r="V21" s="79"/>
      <c r="W21" s="67"/>
      <c r="X21" s="67"/>
      <c r="Y21" s="67"/>
      <c r="Z21" s="67"/>
      <c r="AA21" s="67">
        <v>11</v>
      </c>
      <c r="AB21" s="85">
        <v>11</v>
      </c>
      <c r="AC21" s="85"/>
      <c r="AD21" s="85"/>
      <c r="AE21" s="85"/>
      <c r="AF21" s="85"/>
      <c r="AG21" s="85"/>
      <c r="AH21" s="85"/>
      <c r="AI21" s="85"/>
      <c r="AJ21" s="85"/>
      <c r="AK21" s="85"/>
      <c r="AL21" s="85"/>
      <c r="AM21" s="25"/>
      <c r="AN21" s="25"/>
      <c r="AO21" s="83">
        <f t="shared" si="0"/>
        <v>22</v>
      </c>
      <c r="AP21" s="85">
        <f t="shared" si="1"/>
        <v>0</v>
      </c>
      <c r="AQ21" s="87"/>
      <c r="AR21" s="84"/>
      <c r="AS21" s="84"/>
      <c r="AT21" s="84"/>
      <c r="AU21" s="84"/>
    </row>
    <row r="22" spans="1:47" s="80" customFormat="1" x14ac:dyDescent="0.3">
      <c r="A22" s="87" t="s">
        <v>69</v>
      </c>
      <c r="B22" s="87" t="s">
        <v>280</v>
      </c>
      <c r="C22" s="87" t="s">
        <v>10</v>
      </c>
      <c r="D22" s="85">
        <v>48</v>
      </c>
      <c r="E22" s="88" t="s">
        <v>281</v>
      </c>
      <c r="F22" s="87" t="s">
        <v>282</v>
      </c>
      <c r="G22" s="87"/>
      <c r="H22" s="87" t="s">
        <v>283</v>
      </c>
      <c r="I22" s="87" t="s">
        <v>284</v>
      </c>
      <c r="J22" s="84" t="s">
        <v>517</v>
      </c>
      <c r="K22" s="88" t="s">
        <v>405</v>
      </c>
      <c r="L22" s="87" t="s">
        <v>457</v>
      </c>
      <c r="M22" s="85"/>
      <c r="N22" s="85">
        <v>48</v>
      </c>
      <c r="O22" s="20">
        <v>48</v>
      </c>
      <c r="P22" s="21">
        <v>0</v>
      </c>
      <c r="Q22" s="22">
        <v>0</v>
      </c>
      <c r="R22" s="43">
        <f>N22-Q22</f>
        <v>48</v>
      </c>
      <c r="S22" s="79"/>
      <c r="T22" s="79"/>
      <c r="U22" s="79"/>
      <c r="V22" s="79"/>
      <c r="W22" s="67"/>
      <c r="X22" s="67">
        <v>20</v>
      </c>
      <c r="Y22" s="67">
        <v>28</v>
      </c>
      <c r="Z22" s="67"/>
      <c r="AA22" s="67"/>
      <c r="AB22" s="85"/>
      <c r="AC22" s="85"/>
      <c r="AD22" s="85"/>
      <c r="AE22" s="85"/>
      <c r="AF22" s="85"/>
      <c r="AG22" s="85"/>
      <c r="AH22" s="85"/>
      <c r="AI22" s="85"/>
      <c r="AJ22" s="85"/>
      <c r="AK22" s="85"/>
      <c r="AL22" s="85"/>
      <c r="AM22" s="25"/>
      <c r="AN22" s="25"/>
      <c r="AO22" s="83">
        <f t="shared" si="0"/>
        <v>48</v>
      </c>
      <c r="AP22" s="85">
        <f t="shared" si="1"/>
        <v>0</v>
      </c>
      <c r="AQ22" s="87"/>
      <c r="AR22" s="84"/>
      <c r="AS22" s="84"/>
      <c r="AT22" s="84"/>
      <c r="AU22" s="84"/>
    </row>
    <row r="23" spans="1:47" s="18" customFormat="1" x14ac:dyDescent="0.3">
      <c r="A23" s="84" t="s">
        <v>1036</v>
      </c>
      <c r="B23" s="84" t="s">
        <v>285</v>
      </c>
      <c r="C23" s="84" t="s">
        <v>24</v>
      </c>
      <c r="D23" s="83">
        <v>14</v>
      </c>
      <c r="E23" s="84" t="s">
        <v>286</v>
      </c>
      <c r="F23" s="84" t="s">
        <v>383</v>
      </c>
      <c r="G23" s="84"/>
      <c r="H23" s="84" t="s">
        <v>154</v>
      </c>
      <c r="I23" s="84" t="s">
        <v>287</v>
      </c>
      <c r="J23" s="87" t="s">
        <v>384</v>
      </c>
      <c r="K23" s="88" t="s">
        <v>387</v>
      </c>
      <c r="L23" s="87" t="s">
        <v>457</v>
      </c>
      <c r="M23" s="85"/>
      <c r="N23" s="85">
        <v>14</v>
      </c>
      <c r="O23" s="20">
        <v>14</v>
      </c>
      <c r="P23" s="21">
        <v>0</v>
      </c>
      <c r="Q23" s="22">
        <v>0</v>
      </c>
      <c r="R23" s="43">
        <f>N23-Q23</f>
        <v>14</v>
      </c>
      <c r="S23" s="23"/>
      <c r="T23" s="24"/>
      <c r="U23" s="24"/>
      <c r="V23" s="24"/>
      <c r="W23" s="67"/>
      <c r="X23" s="67">
        <v>7</v>
      </c>
      <c r="Y23" s="67">
        <v>7</v>
      </c>
      <c r="Z23" s="67"/>
      <c r="AA23" s="67"/>
      <c r="AB23" s="85"/>
      <c r="AC23" s="85"/>
      <c r="AD23" s="85"/>
      <c r="AE23" s="85"/>
      <c r="AF23" s="85"/>
      <c r="AG23" s="85"/>
      <c r="AH23" s="85"/>
      <c r="AI23" s="85"/>
      <c r="AJ23" s="85"/>
      <c r="AK23" s="85"/>
      <c r="AL23" s="85"/>
      <c r="AM23" s="25"/>
      <c r="AN23" s="25"/>
      <c r="AO23" s="83">
        <f t="shared" si="0"/>
        <v>14</v>
      </c>
      <c r="AP23" s="85">
        <f t="shared" si="1"/>
        <v>0</v>
      </c>
      <c r="AQ23" s="87"/>
      <c r="AR23" s="84"/>
      <c r="AS23" s="84"/>
      <c r="AT23" s="84"/>
      <c r="AU23" s="84"/>
    </row>
    <row r="24" spans="1:47" s="18" customFormat="1" x14ac:dyDescent="0.3">
      <c r="A24" s="84" t="s">
        <v>69</v>
      </c>
      <c r="B24" s="84" t="s">
        <v>288</v>
      </c>
      <c r="C24" s="84" t="s">
        <v>24</v>
      </c>
      <c r="D24" s="83">
        <v>11</v>
      </c>
      <c r="E24" s="84" t="s">
        <v>289</v>
      </c>
      <c r="F24" s="84" t="s">
        <v>290</v>
      </c>
      <c r="G24" s="84"/>
      <c r="H24" s="84" t="s">
        <v>196</v>
      </c>
      <c r="I24" s="84" t="s">
        <v>291</v>
      </c>
      <c r="J24" s="87"/>
      <c r="K24" s="88" t="s">
        <v>518</v>
      </c>
      <c r="L24" s="84" t="s">
        <v>466</v>
      </c>
      <c r="M24" s="85"/>
      <c r="N24" s="85">
        <v>11</v>
      </c>
      <c r="O24" s="20">
        <v>11</v>
      </c>
      <c r="P24" s="21">
        <v>0</v>
      </c>
      <c r="Q24" s="22">
        <v>0</v>
      </c>
      <c r="R24" s="43">
        <f>N24-Q24</f>
        <v>11</v>
      </c>
      <c r="S24" s="24"/>
      <c r="T24" s="24"/>
      <c r="U24" s="24"/>
      <c r="V24" s="24"/>
      <c r="W24" s="67"/>
      <c r="X24" s="67"/>
      <c r="Y24" s="67"/>
      <c r="Z24" s="67">
        <v>5</v>
      </c>
      <c r="AA24" s="67">
        <v>6</v>
      </c>
      <c r="AB24" s="85"/>
      <c r="AC24" s="85"/>
      <c r="AD24" s="85"/>
      <c r="AE24" s="85"/>
      <c r="AF24" s="85"/>
      <c r="AG24" s="85"/>
      <c r="AH24" s="85"/>
      <c r="AI24" s="85"/>
      <c r="AJ24" s="85"/>
      <c r="AK24" s="85"/>
      <c r="AL24" s="85"/>
      <c r="AM24" s="25"/>
      <c r="AN24" s="25"/>
      <c r="AO24" s="83">
        <f t="shared" si="0"/>
        <v>11</v>
      </c>
      <c r="AP24" s="85">
        <f t="shared" si="1"/>
        <v>0</v>
      </c>
      <c r="AQ24" s="87"/>
      <c r="AR24" s="84"/>
      <c r="AS24" s="84"/>
      <c r="AT24" s="84"/>
      <c r="AU24" s="84"/>
    </row>
    <row r="25" spans="1:47" s="55" customFormat="1" x14ac:dyDescent="0.3">
      <c r="A25" s="84" t="s">
        <v>1036</v>
      </c>
      <c r="B25" s="87" t="s">
        <v>409</v>
      </c>
      <c r="C25" s="87" t="s">
        <v>24</v>
      </c>
      <c r="D25" s="85">
        <v>11</v>
      </c>
      <c r="E25" s="87" t="s">
        <v>292</v>
      </c>
      <c r="F25" s="87" t="s">
        <v>410</v>
      </c>
      <c r="G25" s="87">
        <v>-1</v>
      </c>
      <c r="H25" s="87" t="s">
        <v>293</v>
      </c>
      <c r="I25" s="87" t="s">
        <v>294</v>
      </c>
      <c r="J25" s="87" t="s">
        <v>411</v>
      </c>
      <c r="K25" s="87" t="s">
        <v>412</v>
      </c>
      <c r="L25" s="84" t="s">
        <v>459</v>
      </c>
      <c r="M25" s="85"/>
      <c r="N25" s="85">
        <v>11</v>
      </c>
      <c r="O25" s="20">
        <v>0</v>
      </c>
      <c r="P25" s="21">
        <v>0</v>
      </c>
      <c r="Q25" s="22">
        <v>0</v>
      </c>
      <c r="R25" s="43">
        <f>N25-Q25</f>
        <v>11</v>
      </c>
      <c r="S25" s="23"/>
      <c r="T25" s="23"/>
      <c r="U25" s="23"/>
      <c r="V25" s="23"/>
      <c r="W25" s="67"/>
      <c r="X25" s="67"/>
      <c r="Y25" s="67"/>
      <c r="Z25" s="67">
        <v>11</v>
      </c>
      <c r="AA25" s="67"/>
      <c r="AB25" s="85"/>
      <c r="AC25" s="85"/>
      <c r="AD25" s="85"/>
      <c r="AE25" s="85"/>
      <c r="AF25" s="85"/>
      <c r="AG25" s="85"/>
      <c r="AH25" s="85"/>
      <c r="AI25" s="85"/>
      <c r="AJ25" s="85"/>
      <c r="AK25" s="85"/>
      <c r="AL25" s="85"/>
      <c r="AM25" s="25"/>
      <c r="AN25" s="25"/>
      <c r="AO25" s="83">
        <f t="shared" si="0"/>
        <v>11</v>
      </c>
      <c r="AP25" s="85">
        <f t="shared" si="1"/>
        <v>0</v>
      </c>
      <c r="AQ25" s="87"/>
      <c r="AR25" s="84"/>
      <c r="AS25" s="84"/>
      <c r="AT25" s="84"/>
      <c r="AU25" s="84"/>
    </row>
    <row r="26" spans="1:47" s="18" customFormat="1" x14ac:dyDescent="0.3">
      <c r="A26" s="84" t="s">
        <v>1036</v>
      </c>
      <c r="B26" s="84" t="s">
        <v>295</v>
      </c>
      <c r="C26" s="84" t="s">
        <v>16</v>
      </c>
      <c r="D26" s="83">
        <v>37</v>
      </c>
      <c r="E26" s="84" t="s">
        <v>296</v>
      </c>
      <c r="F26" s="84" t="s">
        <v>346</v>
      </c>
      <c r="G26" s="84">
        <v>-2</v>
      </c>
      <c r="H26" s="84" t="s">
        <v>297</v>
      </c>
      <c r="I26" s="84" t="s">
        <v>298</v>
      </c>
      <c r="J26" s="84" t="s">
        <v>345</v>
      </c>
      <c r="K26" s="84" t="s">
        <v>519</v>
      </c>
      <c r="L26" s="84" t="s">
        <v>439</v>
      </c>
      <c r="M26" s="83"/>
      <c r="N26" s="85">
        <v>37</v>
      </c>
      <c r="O26" s="3">
        <v>37</v>
      </c>
      <c r="P26" s="4">
        <v>0</v>
      </c>
      <c r="Q26" s="5">
        <v>0</v>
      </c>
      <c r="R26" s="42">
        <f>D26-Q26</f>
        <v>37</v>
      </c>
      <c r="S26" s="17"/>
      <c r="T26" s="17"/>
      <c r="U26" s="17"/>
      <c r="V26" s="17"/>
      <c r="W26" s="66"/>
      <c r="X26" s="66"/>
      <c r="Y26" s="66"/>
      <c r="Z26" s="66"/>
      <c r="AA26" s="66">
        <v>10</v>
      </c>
      <c r="AB26" s="83">
        <v>20</v>
      </c>
      <c r="AC26" s="83">
        <v>7</v>
      </c>
      <c r="AD26" s="83"/>
      <c r="AE26" s="83"/>
      <c r="AF26" s="83"/>
      <c r="AG26" s="83"/>
      <c r="AH26" s="83"/>
      <c r="AI26" s="83"/>
      <c r="AJ26" s="83"/>
      <c r="AK26" s="83"/>
      <c r="AL26" s="83"/>
      <c r="AM26" s="26"/>
      <c r="AN26" s="26"/>
      <c r="AO26" s="83">
        <f t="shared" si="0"/>
        <v>37</v>
      </c>
      <c r="AP26" s="85">
        <f t="shared" si="1"/>
        <v>0</v>
      </c>
      <c r="AQ26" s="87"/>
      <c r="AR26" s="84"/>
      <c r="AS26" s="84"/>
      <c r="AT26" s="84"/>
      <c r="AU26" s="84"/>
    </row>
    <row r="27" spans="1:47" s="55" customFormat="1" x14ac:dyDescent="0.3">
      <c r="A27" s="84" t="s">
        <v>69</v>
      </c>
      <c r="B27" s="84" t="s">
        <v>177</v>
      </c>
      <c r="C27" s="84" t="s">
        <v>11</v>
      </c>
      <c r="D27" s="83">
        <v>15</v>
      </c>
      <c r="E27" s="84" t="s">
        <v>178</v>
      </c>
      <c r="F27" s="84" t="s">
        <v>382</v>
      </c>
      <c r="G27" s="84"/>
      <c r="H27" s="84" t="s">
        <v>179</v>
      </c>
      <c r="I27" s="84" t="s">
        <v>180</v>
      </c>
      <c r="J27" s="87" t="s">
        <v>390</v>
      </c>
      <c r="K27" s="88" t="s">
        <v>385</v>
      </c>
      <c r="L27" s="87" t="s">
        <v>457</v>
      </c>
      <c r="M27" s="85"/>
      <c r="N27" s="85">
        <v>15</v>
      </c>
      <c r="O27" s="20">
        <v>15</v>
      </c>
      <c r="P27" s="21">
        <v>0</v>
      </c>
      <c r="Q27" s="22">
        <v>0</v>
      </c>
      <c r="R27" s="43">
        <f>N27-Q27</f>
        <v>15</v>
      </c>
      <c r="S27" s="23"/>
      <c r="T27" s="24"/>
      <c r="U27" s="24"/>
      <c r="V27" s="24"/>
      <c r="W27" s="67"/>
      <c r="X27" s="67">
        <v>8</v>
      </c>
      <c r="Y27" s="67">
        <v>7</v>
      </c>
      <c r="Z27" s="67"/>
      <c r="AA27" s="67"/>
      <c r="AB27" s="85"/>
      <c r="AC27" s="85"/>
      <c r="AD27" s="85"/>
      <c r="AE27" s="85"/>
      <c r="AF27" s="85"/>
      <c r="AG27" s="85"/>
      <c r="AH27" s="85"/>
      <c r="AI27" s="85"/>
      <c r="AJ27" s="85"/>
      <c r="AK27" s="85"/>
      <c r="AL27" s="85"/>
      <c r="AM27" s="25"/>
      <c r="AN27" s="25"/>
      <c r="AO27" s="83">
        <f t="shared" si="0"/>
        <v>15</v>
      </c>
      <c r="AP27" s="85">
        <f t="shared" si="1"/>
        <v>0</v>
      </c>
      <c r="AQ27" s="87"/>
      <c r="AR27" s="84"/>
      <c r="AS27" s="84"/>
      <c r="AT27" s="84"/>
      <c r="AU27" s="84"/>
    </row>
    <row r="28" spans="1:47" s="55" customFormat="1" x14ac:dyDescent="0.3">
      <c r="A28" s="84" t="s">
        <v>69</v>
      </c>
      <c r="B28" s="84" t="s">
        <v>181</v>
      </c>
      <c r="C28" s="84" t="s">
        <v>11</v>
      </c>
      <c r="D28" s="83">
        <v>12</v>
      </c>
      <c r="E28" s="84" t="s">
        <v>182</v>
      </c>
      <c r="F28" s="84" t="s">
        <v>183</v>
      </c>
      <c r="G28" s="84"/>
      <c r="H28" s="84" t="s">
        <v>72</v>
      </c>
      <c r="I28" s="84"/>
      <c r="J28" s="84" t="s">
        <v>436</v>
      </c>
      <c r="K28" s="84" t="s">
        <v>435</v>
      </c>
      <c r="L28" s="88" t="s">
        <v>257</v>
      </c>
      <c r="M28" s="83">
        <v>3</v>
      </c>
      <c r="N28" s="85">
        <v>3</v>
      </c>
      <c r="O28" s="20">
        <v>0</v>
      </c>
      <c r="P28" s="21">
        <v>0</v>
      </c>
      <c r="Q28" s="22">
        <v>3</v>
      </c>
      <c r="R28" s="43">
        <f>N28-Q28</f>
        <v>0</v>
      </c>
      <c r="S28" s="24"/>
      <c r="T28" s="24"/>
      <c r="U28" s="24"/>
      <c r="V28" s="24"/>
      <c r="W28" s="66"/>
      <c r="X28" s="66"/>
      <c r="Y28" s="66"/>
      <c r="Z28" s="66"/>
      <c r="AA28" s="66"/>
      <c r="AB28" s="83"/>
      <c r="AC28" s="83"/>
      <c r="AD28" s="83"/>
      <c r="AE28" s="83"/>
      <c r="AF28" s="83"/>
      <c r="AG28" s="83"/>
      <c r="AH28" s="83"/>
      <c r="AI28" s="83"/>
      <c r="AJ28" s="83"/>
      <c r="AK28" s="83"/>
      <c r="AL28" s="83"/>
      <c r="AM28" s="26"/>
      <c r="AN28" s="26"/>
      <c r="AO28" s="83">
        <f t="shared" si="0"/>
        <v>0</v>
      </c>
      <c r="AP28" s="85">
        <f t="shared" si="1"/>
        <v>0</v>
      </c>
      <c r="AQ28" s="87"/>
      <c r="AR28" s="84"/>
      <c r="AS28" s="84"/>
      <c r="AT28" s="84"/>
      <c r="AU28" s="84"/>
    </row>
    <row r="29" spans="1:47" s="55" customFormat="1" x14ac:dyDescent="0.3">
      <c r="A29" s="84" t="s">
        <v>69</v>
      </c>
      <c r="B29" s="84" t="s">
        <v>184</v>
      </c>
      <c r="C29" s="84" t="s">
        <v>11</v>
      </c>
      <c r="D29" s="83">
        <v>53</v>
      </c>
      <c r="E29" s="84" t="s">
        <v>185</v>
      </c>
      <c r="F29" s="84" t="s">
        <v>350</v>
      </c>
      <c r="G29" s="84"/>
      <c r="H29" s="84" t="s">
        <v>186</v>
      </c>
      <c r="I29" s="84" t="s">
        <v>187</v>
      </c>
      <c r="J29" s="84" t="s">
        <v>481</v>
      </c>
      <c r="K29" s="84" t="s">
        <v>520</v>
      </c>
      <c r="L29" s="84" t="s">
        <v>459</v>
      </c>
      <c r="M29" s="83"/>
      <c r="N29" s="85">
        <v>53</v>
      </c>
      <c r="O29" s="3">
        <v>53</v>
      </c>
      <c r="P29" s="4">
        <v>0</v>
      </c>
      <c r="Q29" s="5">
        <v>0</v>
      </c>
      <c r="R29" s="42">
        <f>D29-Q29</f>
        <v>53</v>
      </c>
      <c r="S29" s="17"/>
      <c r="T29" s="17"/>
      <c r="U29" s="17"/>
      <c r="V29" s="17"/>
      <c r="W29" s="66"/>
      <c r="X29" s="66"/>
      <c r="Y29" s="66"/>
      <c r="Z29" s="66">
        <v>13</v>
      </c>
      <c r="AA29" s="66">
        <v>30</v>
      </c>
      <c r="AB29" s="83">
        <v>10</v>
      </c>
      <c r="AC29" s="83"/>
      <c r="AD29" s="83"/>
      <c r="AE29" s="83"/>
      <c r="AF29" s="83"/>
      <c r="AG29" s="83"/>
      <c r="AH29" s="83"/>
      <c r="AI29" s="83"/>
      <c r="AJ29" s="83"/>
      <c r="AK29" s="83"/>
      <c r="AL29" s="83"/>
      <c r="AM29" s="26"/>
      <c r="AN29" s="26"/>
      <c r="AO29" s="99">
        <f t="shared" si="0"/>
        <v>53</v>
      </c>
      <c r="AP29" s="85">
        <f t="shared" si="1"/>
        <v>0</v>
      </c>
      <c r="AQ29" s="87"/>
      <c r="AR29" s="84"/>
      <c r="AS29" s="84"/>
      <c r="AT29" s="84"/>
      <c r="AU29" s="84"/>
    </row>
    <row r="30" spans="1:47" s="18" customFormat="1" x14ac:dyDescent="0.3">
      <c r="A30" s="84" t="s">
        <v>1036</v>
      </c>
      <c r="B30" s="84" t="s">
        <v>188</v>
      </c>
      <c r="C30" s="84" t="s">
        <v>11</v>
      </c>
      <c r="D30" s="83">
        <v>61</v>
      </c>
      <c r="E30" s="84" t="s">
        <v>189</v>
      </c>
      <c r="F30" s="84" t="s">
        <v>414</v>
      </c>
      <c r="G30" s="84"/>
      <c r="H30" s="84" t="s">
        <v>190</v>
      </c>
      <c r="I30" s="84" t="s">
        <v>191</v>
      </c>
      <c r="J30" s="84" t="s">
        <v>415</v>
      </c>
      <c r="K30" s="84" t="s">
        <v>521</v>
      </c>
      <c r="L30" s="84" t="s">
        <v>459</v>
      </c>
      <c r="M30" s="83"/>
      <c r="N30" s="85">
        <v>61</v>
      </c>
      <c r="O30" s="20">
        <v>61</v>
      </c>
      <c r="P30" s="21">
        <v>0</v>
      </c>
      <c r="Q30" s="22">
        <v>0</v>
      </c>
      <c r="R30" s="43">
        <f>N30-Q30</f>
        <v>61</v>
      </c>
      <c r="S30" s="24"/>
      <c r="T30" s="24"/>
      <c r="U30" s="24"/>
      <c r="V30" s="24"/>
      <c r="W30" s="66"/>
      <c r="X30" s="66"/>
      <c r="Y30" s="66">
        <v>20</v>
      </c>
      <c r="Z30" s="66">
        <v>20</v>
      </c>
      <c r="AA30" s="66">
        <v>20</v>
      </c>
      <c r="AB30" s="83">
        <v>1</v>
      </c>
      <c r="AC30" s="83"/>
      <c r="AD30" s="83"/>
      <c r="AE30" s="83"/>
      <c r="AF30" s="83"/>
      <c r="AG30" s="83"/>
      <c r="AH30" s="83"/>
      <c r="AI30" s="83"/>
      <c r="AJ30" s="83"/>
      <c r="AK30" s="83"/>
      <c r="AL30" s="83"/>
      <c r="AM30" s="26"/>
      <c r="AN30" s="26"/>
      <c r="AO30" s="83">
        <f t="shared" si="0"/>
        <v>61</v>
      </c>
      <c r="AP30" s="85">
        <f t="shared" si="1"/>
        <v>0</v>
      </c>
      <c r="AQ30" s="87"/>
      <c r="AR30" s="84"/>
      <c r="AS30" s="84"/>
      <c r="AT30" s="84"/>
      <c r="AU30" s="84"/>
    </row>
    <row r="31" spans="1:47" s="18" customFormat="1" x14ac:dyDescent="0.3">
      <c r="A31" s="84" t="s">
        <v>1036</v>
      </c>
      <c r="B31" s="84" t="s">
        <v>192</v>
      </c>
      <c r="C31" s="84" t="s">
        <v>18</v>
      </c>
      <c r="D31" s="84" t="s">
        <v>417</v>
      </c>
      <c r="E31" s="84" t="s">
        <v>416</v>
      </c>
      <c r="F31" s="84" t="s">
        <v>323</v>
      </c>
      <c r="G31" s="84">
        <f>34-41</f>
        <v>-7</v>
      </c>
      <c r="H31" s="84" t="s">
        <v>193</v>
      </c>
      <c r="I31" s="84" t="s">
        <v>194</v>
      </c>
      <c r="J31" s="84" t="s">
        <v>522</v>
      </c>
      <c r="K31" s="84" t="s">
        <v>523</v>
      </c>
      <c r="L31" s="84" t="s">
        <v>459</v>
      </c>
      <c r="M31" s="83"/>
      <c r="N31" s="85">
        <v>41</v>
      </c>
      <c r="O31" s="20">
        <v>41</v>
      </c>
      <c r="P31" s="21">
        <v>0</v>
      </c>
      <c r="Q31" s="22">
        <v>0</v>
      </c>
      <c r="R31" s="43">
        <f>N31-Q31</f>
        <v>41</v>
      </c>
      <c r="S31" s="24"/>
      <c r="T31" s="24"/>
      <c r="U31" s="24"/>
      <c r="V31" s="24"/>
      <c r="W31" s="66"/>
      <c r="X31" s="66"/>
      <c r="Y31" s="66">
        <v>10</v>
      </c>
      <c r="Z31" s="66">
        <v>20</v>
      </c>
      <c r="AA31" s="66">
        <v>11</v>
      </c>
      <c r="AB31" s="83"/>
      <c r="AC31" s="83"/>
      <c r="AD31" s="83"/>
      <c r="AE31" s="83"/>
      <c r="AF31" s="83"/>
      <c r="AG31" s="83"/>
      <c r="AH31" s="83"/>
      <c r="AI31" s="83"/>
      <c r="AJ31" s="83"/>
      <c r="AK31" s="83"/>
      <c r="AL31" s="83"/>
      <c r="AM31" s="26"/>
      <c r="AN31" s="26"/>
      <c r="AO31" s="83">
        <f t="shared" si="0"/>
        <v>41</v>
      </c>
      <c r="AP31" s="85">
        <f t="shared" si="1"/>
        <v>0</v>
      </c>
      <c r="AQ31" s="87"/>
      <c r="AR31" s="84"/>
      <c r="AS31" s="84"/>
      <c r="AT31" s="84"/>
      <c r="AU31" s="84"/>
    </row>
    <row r="32" spans="1:47" s="80" customFormat="1" x14ac:dyDescent="0.3">
      <c r="A32" s="84" t="s">
        <v>69</v>
      </c>
      <c r="B32" s="84" t="s">
        <v>195</v>
      </c>
      <c r="C32" s="84" t="s">
        <v>18</v>
      </c>
      <c r="D32" s="83">
        <v>35</v>
      </c>
      <c r="E32" s="84" t="s">
        <v>488</v>
      </c>
      <c r="F32" s="84" t="s">
        <v>339</v>
      </c>
      <c r="G32" s="84"/>
      <c r="H32" s="84" t="s">
        <v>196</v>
      </c>
      <c r="I32" s="84" t="s">
        <v>197</v>
      </c>
      <c r="J32" s="84" t="s">
        <v>490</v>
      </c>
      <c r="K32" s="84" t="s">
        <v>524</v>
      </c>
      <c r="L32" s="84" t="s">
        <v>439</v>
      </c>
      <c r="M32" s="83"/>
      <c r="N32" s="85">
        <v>35</v>
      </c>
      <c r="O32" s="3">
        <v>35</v>
      </c>
      <c r="P32" s="4">
        <v>0</v>
      </c>
      <c r="Q32" s="5">
        <v>0</v>
      </c>
      <c r="R32" s="42">
        <f>D32-Q32</f>
        <v>35</v>
      </c>
      <c r="S32" s="79"/>
      <c r="T32" s="79"/>
      <c r="U32" s="79"/>
      <c r="V32" s="79"/>
      <c r="W32" s="66"/>
      <c r="X32" s="66"/>
      <c r="Y32" s="66"/>
      <c r="Z32" s="66"/>
      <c r="AA32" s="66">
        <v>17</v>
      </c>
      <c r="AB32" s="83">
        <v>18</v>
      </c>
      <c r="AC32" s="83"/>
      <c r="AD32" s="83"/>
      <c r="AE32" s="83"/>
      <c r="AF32" s="83"/>
      <c r="AG32" s="83"/>
      <c r="AH32" s="83"/>
      <c r="AI32" s="83"/>
      <c r="AJ32" s="83"/>
      <c r="AK32" s="83"/>
      <c r="AL32" s="83"/>
      <c r="AM32" s="26"/>
      <c r="AN32" s="26"/>
      <c r="AO32" s="83">
        <f t="shared" si="0"/>
        <v>35</v>
      </c>
      <c r="AP32" s="85">
        <f t="shared" si="1"/>
        <v>0</v>
      </c>
      <c r="AQ32" s="87"/>
      <c r="AR32" s="84"/>
      <c r="AS32" s="84"/>
      <c r="AT32" s="84"/>
      <c r="AU32" s="84"/>
    </row>
    <row r="33" spans="1:47" s="55" customFormat="1" x14ac:dyDescent="0.3">
      <c r="A33" s="84" t="s">
        <v>1036</v>
      </c>
      <c r="B33" s="84" t="s">
        <v>489</v>
      </c>
      <c r="C33" s="84" t="s">
        <v>18</v>
      </c>
      <c r="D33" s="83">
        <v>0</v>
      </c>
      <c r="E33" s="84" t="s">
        <v>488</v>
      </c>
      <c r="F33" s="84" t="s">
        <v>491</v>
      </c>
      <c r="G33" s="84">
        <v>38</v>
      </c>
      <c r="H33" s="84" t="s">
        <v>196</v>
      </c>
      <c r="I33" s="84" t="s">
        <v>197</v>
      </c>
      <c r="J33" s="84" t="s">
        <v>525</v>
      </c>
      <c r="K33" s="84" t="s">
        <v>526</v>
      </c>
      <c r="L33" s="84" t="s">
        <v>439</v>
      </c>
      <c r="M33" s="83"/>
      <c r="N33" s="85">
        <v>0</v>
      </c>
      <c r="O33" s="3">
        <v>0</v>
      </c>
      <c r="P33" s="4">
        <v>0</v>
      </c>
      <c r="Q33" s="5">
        <v>0</v>
      </c>
      <c r="R33" s="42">
        <v>0</v>
      </c>
      <c r="S33" s="17"/>
      <c r="T33" s="17"/>
      <c r="U33" s="17"/>
      <c r="V33" s="17"/>
      <c r="W33" s="66"/>
      <c r="X33" s="66"/>
      <c r="Y33" s="66"/>
      <c r="Z33" s="66"/>
      <c r="AA33" s="66"/>
      <c r="AB33" s="83"/>
      <c r="AC33" s="83"/>
      <c r="AD33" s="83"/>
      <c r="AE33" s="83"/>
      <c r="AF33" s="83"/>
      <c r="AG33" s="83"/>
      <c r="AH33" s="83"/>
      <c r="AI33" s="83"/>
      <c r="AJ33" s="83"/>
      <c r="AK33" s="83"/>
      <c r="AL33" s="83"/>
      <c r="AM33" s="26"/>
      <c r="AN33" s="26"/>
      <c r="AO33" s="83">
        <f t="shared" si="0"/>
        <v>0</v>
      </c>
      <c r="AP33" s="85">
        <f t="shared" si="1"/>
        <v>0</v>
      </c>
      <c r="AQ33" s="87"/>
      <c r="AR33" s="84"/>
      <c r="AS33" s="84"/>
      <c r="AT33" s="84"/>
      <c r="AU33" s="84"/>
    </row>
    <row r="34" spans="1:47" s="18" customFormat="1" x14ac:dyDescent="0.3">
      <c r="A34" s="84" t="s">
        <v>69</v>
      </c>
      <c r="B34" s="84" t="s">
        <v>314</v>
      </c>
      <c r="C34" s="84" t="s">
        <v>12</v>
      </c>
      <c r="D34" s="83">
        <v>10</v>
      </c>
      <c r="E34" s="84" t="s">
        <v>198</v>
      </c>
      <c r="F34" s="84" t="s">
        <v>389</v>
      </c>
      <c r="G34" s="84"/>
      <c r="H34" s="84" t="s">
        <v>199</v>
      </c>
      <c r="I34" s="84" t="s">
        <v>200</v>
      </c>
      <c r="J34" s="84" t="s">
        <v>391</v>
      </c>
      <c r="K34" s="84" t="s">
        <v>527</v>
      </c>
      <c r="L34" s="87" t="s">
        <v>404</v>
      </c>
      <c r="M34" s="85"/>
      <c r="N34" s="85">
        <v>10</v>
      </c>
      <c r="O34" s="20">
        <v>10</v>
      </c>
      <c r="P34" s="21">
        <v>0</v>
      </c>
      <c r="Q34" s="22">
        <v>0</v>
      </c>
      <c r="R34" s="43">
        <f>N34-Q34</f>
        <v>10</v>
      </c>
      <c r="S34" s="23"/>
      <c r="T34" s="24"/>
      <c r="U34" s="24"/>
      <c r="V34" s="24"/>
      <c r="W34" s="67">
        <v>5</v>
      </c>
      <c r="X34" s="67">
        <v>5</v>
      </c>
      <c r="Y34" s="67"/>
      <c r="Z34" s="67"/>
      <c r="AA34" s="67"/>
      <c r="AB34" s="85"/>
      <c r="AC34" s="85"/>
      <c r="AD34" s="85"/>
      <c r="AE34" s="85"/>
      <c r="AF34" s="85"/>
      <c r="AG34" s="85"/>
      <c r="AH34" s="85"/>
      <c r="AI34" s="85"/>
      <c r="AJ34" s="85"/>
      <c r="AK34" s="85"/>
      <c r="AL34" s="85"/>
      <c r="AM34" s="25"/>
      <c r="AN34" s="25"/>
      <c r="AO34" s="83">
        <f t="shared" ref="AO34:AO58" si="2">SUM(W34:AL34)</f>
        <v>10</v>
      </c>
      <c r="AP34" s="85">
        <f t="shared" si="1"/>
        <v>0</v>
      </c>
      <c r="AQ34" s="87"/>
      <c r="AR34" s="84"/>
      <c r="AS34" s="84"/>
      <c r="AT34" s="84"/>
      <c r="AU34" s="84"/>
    </row>
    <row r="35" spans="1:47" s="80" customFormat="1" x14ac:dyDescent="0.3">
      <c r="A35" s="84" t="s">
        <v>69</v>
      </c>
      <c r="B35" s="84" t="s">
        <v>201</v>
      </c>
      <c r="C35" s="84" t="s">
        <v>12</v>
      </c>
      <c r="D35" s="83">
        <v>31</v>
      </c>
      <c r="E35" s="84" t="s">
        <v>202</v>
      </c>
      <c r="F35" s="84" t="s">
        <v>338</v>
      </c>
      <c r="G35" s="84">
        <v>0</v>
      </c>
      <c r="H35" s="84" t="s">
        <v>193</v>
      </c>
      <c r="I35" s="84" t="s">
        <v>203</v>
      </c>
      <c r="J35" s="84" t="s">
        <v>336</v>
      </c>
      <c r="K35" s="84" t="s">
        <v>570</v>
      </c>
      <c r="L35" s="84" t="s">
        <v>458</v>
      </c>
      <c r="M35" s="83"/>
      <c r="N35" s="85">
        <v>31</v>
      </c>
      <c r="O35" s="3">
        <v>31</v>
      </c>
      <c r="P35" s="4">
        <v>0</v>
      </c>
      <c r="Q35" s="5">
        <v>0</v>
      </c>
      <c r="R35" s="42">
        <f>D35-Q35</f>
        <v>31</v>
      </c>
      <c r="S35" s="79"/>
      <c r="T35" s="79"/>
      <c r="U35" s="79"/>
      <c r="V35" s="79"/>
      <c r="W35" s="66"/>
      <c r="X35" s="66"/>
      <c r="Y35" s="66"/>
      <c r="Z35" s="66">
        <v>5</v>
      </c>
      <c r="AA35" s="66">
        <v>15</v>
      </c>
      <c r="AB35" s="83">
        <v>11</v>
      </c>
      <c r="AC35" s="83"/>
      <c r="AD35" s="83"/>
      <c r="AE35" s="83"/>
      <c r="AF35" s="83"/>
      <c r="AG35" s="83"/>
      <c r="AH35" s="83"/>
      <c r="AI35" s="83"/>
      <c r="AJ35" s="83"/>
      <c r="AK35" s="83"/>
      <c r="AL35" s="83"/>
      <c r="AM35" s="26"/>
      <c r="AN35" s="26"/>
      <c r="AO35" s="83">
        <f t="shared" si="2"/>
        <v>31</v>
      </c>
      <c r="AP35" s="85">
        <f t="shared" si="1"/>
        <v>0</v>
      </c>
      <c r="AQ35" s="87"/>
      <c r="AR35" s="84"/>
      <c r="AS35" s="84"/>
      <c r="AT35" s="84"/>
      <c r="AU35" s="84"/>
    </row>
    <row r="36" spans="1:47" s="80" customFormat="1" x14ac:dyDescent="0.3">
      <c r="A36" s="84" t="s">
        <v>69</v>
      </c>
      <c r="B36" s="84" t="s">
        <v>204</v>
      </c>
      <c r="C36" s="84" t="s">
        <v>12</v>
      </c>
      <c r="D36" s="83">
        <v>45</v>
      </c>
      <c r="E36" s="84" t="s">
        <v>205</v>
      </c>
      <c r="F36" s="84" t="s">
        <v>348</v>
      </c>
      <c r="G36" s="84"/>
      <c r="H36" s="84" t="s">
        <v>206</v>
      </c>
      <c r="I36" s="84" t="s">
        <v>187</v>
      </c>
      <c r="J36" s="84" t="s">
        <v>349</v>
      </c>
      <c r="K36" s="84" t="s">
        <v>528</v>
      </c>
      <c r="L36" s="87" t="s">
        <v>458</v>
      </c>
      <c r="M36" s="83"/>
      <c r="N36" s="85">
        <v>45</v>
      </c>
      <c r="O36" s="20">
        <v>45</v>
      </c>
      <c r="P36" s="21">
        <v>0</v>
      </c>
      <c r="Q36" s="22">
        <v>0</v>
      </c>
      <c r="R36" s="43">
        <f>D36-Q36</f>
        <v>45</v>
      </c>
      <c r="S36" s="79"/>
      <c r="T36" s="79"/>
      <c r="U36" s="79"/>
      <c r="V36" s="79"/>
      <c r="W36" s="66"/>
      <c r="X36" s="66"/>
      <c r="Y36" s="66"/>
      <c r="Z36" s="66"/>
      <c r="AA36" s="66">
        <v>15</v>
      </c>
      <c r="AB36" s="83">
        <v>15</v>
      </c>
      <c r="AC36" s="83">
        <v>15</v>
      </c>
      <c r="AD36" s="83"/>
      <c r="AE36" s="83"/>
      <c r="AF36" s="83"/>
      <c r="AG36" s="83"/>
      <c r="AH36" s="83"/>
      <c r="AI36" s="83"/>
      <c r="AJ36" s="83"/>
      <c r="AK36" s="83"/>
      <c r="AL36" s="83"/>
      <c r="AM36" s="26"/>
      <c r="AN36" s="26"/>
      <c r="AO36" s="83">
        <f t="shared" si="2"/>
        <v>45</v>
      </c>
      <c r="AP36" s="85">
        <f t="shared" si="1"/>
        <v>0</v>
      </c>
      <c r="AQ36" s="87"/>
      <c r="AR36" s="84"/>
      <c r="AS36" s="84"/>
      <c r="AT36" s="84"/>
      <c r="AU36" s="84"/>
    </row>
    <row r="37" spans="1:47" s="18" customFormat="1" x14ac:dyDescent="0.3">
      <c r="A37" s="84" t="s">
        <v>69</v>
      </c>
      <c r="B37" s="84" t="s">
        <v>103</v>
      </c>
      <c r="C37" s="84" t="s">
        <v>1</v>
      </c>
      <c r="D37" s="83">
        <v>85</v>
      </c>
      <c r="E37" s="84" t="s">
        <v>104</v>
      </c>
      <c r="F37" s="84" t="s">
        <v>317</v>
      </c>
      <c r="G37" s="84"/>
      <c r="H37" s="84" t="s">
        <v>105</v>
      </c>
      <c r="I37" s="84"/>
      <c r="J37" s="84"/>
      <c r="K37" s="84" t="s">
        <v>478</v>
      </c>
      <c r="L37" s="84" t="s">
        <v>40</v>
      </c>
      <c r="M37" s="83">
        <v>12</v>
      </c>
      <c r="N37" s="85">
        <v>65</v>
      </c>
      <c r="O37" s="3">
        <v>0</v>
      </c>
      <c r="P37" s="4">
        <v>22</v>
      </c>
      <c r="Q37" s="5">
        <f>85-M37-P37</f>
        <v>51</v>
      </c>
      <c r="R37" s="42">
        <f>D37-Q37-M37</f>
        <v>22</v>
      </c>
      <c r="S37" s="17"/>
      <c r="T37" s="17"/>
      <c r="U37" s="17"/>
      <c r="V37" s="17"/>
      <c r="W37" s="66">
        <v>22</v>
      </c>
      <c r="X37" s="68"/>
      <c r="Y37" s="68"/>
      <c r="Z37" s="68"/>
      <c r="AA37" s="66"/>
      <c r="AB37" s="83"/>
      <c r="AC37" s="83"/>
      <c r="AD37" s="83"/>
      <c r="AE37" s="83"/>
      <c r="AF37" s="83"/>
      <c r="AG37" s="83"/>
      <c r="AH37" s="83"/>
      <c r="AI37" s="83"/>
      <c r="AJ37" s="83"/>
      <c r="AK37" s="83"/>
      <c r="AL37" s="83"/>
      <c r="AM37" s="26"/>
      <c r="AN37" s="26"/>
      <c r="AO37" s="83">
        <f t="shared" si="2"/>
        <v>22</v>
      </c>
      <c r="AP37" s="85">
        <f t="shared" si="1"/>
        <v>0</v>
      </c>
      <c r="AQ37" s="87"/>
      <c r="AR37" s="84"/>
      <c r="AS37" s="84"/>
      <c r="AT37" s="84"/>
      <c r="AU37" s="84"/>
    </row>
    <row r="38" spans="1:47" s="18" customFormat="1" x14ac:dyDescent="0.3">
      <c r="A38" s="84" t="s">
        <v>1036</v>
      </c>
      <c r="B38" s="84" t="s">
        <v>137</v>
      </c>
      <c r="C38" s="84" t="s">
        <v>1</v>
      </c>
      <c r="D38" s="83">
        <v>70</v>
      </c>
      <c r="E38" s="84" t="s">
        <v>138</v>
      </c>
      <c r="F38" s="84"/>
      <c r="G38" s="84"/>
      <c r="H38" s="84" t="s">
        <v>139</v>
      </c>
      <c r="I38" s="84" t="s">
        <v>140</v>
      </c>
      <c r="J38" s="84" t="s">
        <v>529</v>
      </c>
      <c r="K38" s="84"/>
      <c r="L38" s="84" t="s">
        <v>439</v>
      </c>
      <c r="M38" s="83"/>
      <c r="N38" s="85">
        <v>70</v>
      </c>
      <c r="O38" s="3">
        <v>0</v>
      </c>
      <c r="P38" s="4">
        <v>0</v>
      </c>
      <c r="Q38" s="5">
        <v>0</v>
      </c>
      <c r="R38" s="42">
        <f>D38-Q38</f>
        <v>70</v>
      </c>
      <c r="S38" s="17"/>
      <c r="T38" s="17"/>
      <c r="U38" s="17"/>
      <c r="V38" s="17"/>
      <c r="W38" s="66"/>
      <c r="X38" s="66"/>
      <c r="Y38" s="66"/>
      <c r="Z38" s="66"/>
      <c r="AA38" s="66"/>
      <c r="AB38" s="83"/>
      <c r="AC38" s="83"/>
      <c r="AD38" s="83"/>
      <c r="AE38" s="83"/>
      <c r="AF38" s="83"/>
      <c r="AG38" s="83"/>
      <c r="AH38" s="83"/>
      <c r="AI38" s="83"/>
      <c r="AJ38" s="83">
        <v>10</v>
      </c>
      <c r="AK38" s="83">
        <v>30</v>
      </c>
      <c r="AL38" s="83">
        <v>30</v>
      </c>
      <c r="AM38" s="26"/>
      <c r="AN38" s="26"/>
      <c r="AO38" s="83">
        <f t="shared" si="2"/>
        <v>70</v>
      </c>
      <c r="AP38" s="85">
        <f t="shared" si="1"/>
        <v>0</v>
      </c>
      <c r="AQ38" s="87"/>
      <c r="AR38" s="84"/>
      <c r="AS38" s="84"/>
      <c r="AT38" s="84"/>
      <c r="AU38" s="84"/>
    </row>
    <row r="39" spans="1:47" s="18" customFormat="1" x14ac:dyDescent="0.3">
      <c r="A39" s="84" t="s">
        <v>69</v>
      </c>
      <c r="B39" s="84" t="s">
        <v>106</v>
      </c>
      <c r="C39" s="84" t="s">
        <v>1</v>
      </c>
      <c r="D39" s="83">
        <v>120</v>
      </c>
      <c r="E39" s="84" t="s">
        <v>357</v>
      </c>
      <c r="F39" s="84" t="s">
        <v>107</v>
      </c>
      <c r="G39" s="84"/>
      <c r="H39" s="84" t="s">
        <v>108</v>
      </c>
      <c r="I39" s="84" t="s">
        <v>109</v>
      </c>
      <c r="J39" s="84" t="s">
        <v>355</v>
      </c>
      <c r="K39" s="84" t="s">
        <v>423</v>
      </c>
      <c r="L39" s="84" t="s">
        <v>404</v>
      </c>
      <c r="M39" s="83"/>
      <c r="N39" s="85">
        <v>120</v>
      </c>
      <c r="O39" s="20">
        <v>120</v>
      </c>
      <c r="P39" s="21">
        <v>0</v>
      </c>
      <c r="Q39" s="22">
        <v>0</v>
      </c>
      <c r="R39" s="43">
        <f>N39-Q39</f>
        <v>120</v>
      </c>
      <c r="S39" s="24"/>
      <c r="T39" s="24"/>
      <c r="U39" s="24"/>
      <c r="V39" s="24"/>
      <c r="W39" s="66"/>
      <c r="X39" s="66">
        <v>40</v>
      </c>
      <c r="Y39" s="66">
        <v>31</v>
      </c>
      <c r="Z39" s="66">
        <v>32</v>
      </c>
      <c r="AA39" s="66">
        <v>17</v>
      </c>
      <c r="AB39" s="83"/>
      <c r="AC39" s="83"/>
      <c r="AD39" s="83"/>
      <c r="AE39" s="83"/>
      <c r="AF39" s="83"/>
      <c r="AG39" s="83"/>
      <c r="AH39" s="83"/>
      <c r="AI39" s="83"/>
      <c r="AJ39" s="83"/>
      <c r="AK39" s="83"/>
      <c r="AL39" s="83"/>
      <c r="AM39" s="26"/>
      <c r="AN39" s="26"/>
      <c r="AO39" s="83">
        <f t="shared" si="2"/>
        <v>120</v>
      </c>
      <c r="AP39" s="85">
        <f t="shared" si="1"/>
        <v>0</v>
      </c>
      <c r="AQ39" s="87"/>
      <c r="AR39" s="84"/>
      <c r="AS39" s="84"/>
      <c r="AT39" s="84"/>
      <c r="AU39" s="84"/>
    </row>
    <row r="40" spans="1:47" s="18" customFormat="1" x14ac:dyDescent="0.3">
      <c r="A40" s="84" t="s">
        <v>69</v>
      </c>
      <c r="B40" s="84" t="s">
        <v>106</v>
      </c>
      <c r="C40" s="84" t="s">
        <v>1</v>
      </c>
      <c r="D40" s="83">
        <v>13</v>
      </c>
      <c r="E40" s="84" t="s">
        <v>357</v>
      </c>
      <c r="F40" s="84" t="s">
        <v>358</v>
      </c>
      <c r="G40" s="84"/>
      <c r="H40" s="84" t="s">
        <v>108</v>
      </c>
      <c r="I40" s="84"/>
      <c r="J40" s="84" t="s">
        <v>355</v>
      </c>
      <c r="K40" s="84" t="s">
        <v>421</v>
      </c>
      <c r="L40" s="84" t="s">
        <v>404</v>
      </c>
      <c r="M40" s="83"/>
      <c r="N40" s="85">
        <v>13</v>
      </c>
      <c r="O40" s="20">
        <v>120</v>
      </c>
      <c r="P40" s="21">
        <v>0</v>
      </c>
      <c r="Q40" s="22">
        <v>0</v>
      </c>
      <c r="R40" s="43">
        <f>N40-Q40</f>
        <v>13</v>
      </c>
      <c r="S40" s="24"/>
      <c r="T40" s="24"/>
      <c r="U40" s="24"/>
      <c r="V40" s="24"/>
      <c r="W40" s="66"/>
      <c r="X40" s="66"/>
      <c r="Y40" s="66">
        <v>9</v>
      </c>
      <c r="Z40" s="66">
        <v>4</v>
      </c>
      <c r="AA40" s="66"/>
      <c r="AB40" s="83"/>
      <c r="AC40" s="83"/>
      <c r="AD40" s="83"/>
      <c r="AE40" s="83"/>
      <c r="AF40" s="83"/>
      <c r="AG40" s="83"/>
      <c r="AH40" s="83"/>
      <c r="AI40" s="83"/>
      <c r="AJ40" s="83"/>
      <c r="AK40" s="83"/>
      <c r="AL40" s="83"/>
      <c r="AM40" s="26"/>
      <c r="AN40" s="26"/>
      <c r="AO40" s="83">
        <f t="shared" si="2"/>
        <v>13</v>
      </c>
      <c r="AP40" s="85">
        <f t="shared" si="1"/>
        <v>0</v>
      </c>
      <c r="AQ40" s="87"/>
      <c r="AR40" s="84"/>
      <c r="AS40" s="84"/>
      <c r="AT40" s="84"/>
      <c r="AU40" s="84"/>
    </row>
    <row r="41" spans="1:47" s="18" customFormat="1" x14ac:dyDescent="0.3">
      <c r="A41" s="84" t="s">
        <v>69</v>
      </c>
      <c r="B41" s="84" t="s">
        <v>106</v>
      </c>
      <c r="C41" s="84" t="s">
        <v>1</v>
      </c>
      <c r="D41" s="83">
        <v>4</v>
      </c>
      <c r="E41" s="84" t="s">
        <v>357</v>
      </c>
      <c r="F41" s="84" t="s">
        <v>356</v>
      </c>
      <c r="G41" s="84"/>
      <c r="H41" s="84" t="s">
        <v>108</v>
      </c>
      <c r="I41" s="84"/>
      <c r="J41" s="84" t="s">
        <v>355</v>
      </c>
      <c r="K41" s="84" t="s">
        <v>422</v>
      </c>
      <c r="L41" s="84" t="s">
        <v>404</v>
      </c>
      <c r="M41" s="83"/>
      <c r="N41" s="85">
        <v>4</v>
      </c>
      <c r="O41" s="20">
        <v>120</v>
      </c>
      <c r="P41" s="21">
        <v>0</v>
      </c>
      <c r="Q41" s="22">
        <v>0</v>
      </c>
      <c r="R41" s="43">
        <f>N41-Q41</f>
        <v>4</v>
      </c>
      <c r="S41" s="24"/>
      <c r="T41" s="24"/>
      <c r="U41" s="24"/>
      <c r="V41" s="24"/>
      <c r="W41" s="66"/>
      <c r="X41" s="66"/>
      <c r="Y41" s="66"/>
      <c r="Z41" s="66">
        <v>4</v>
      </c>
      <c r="AA41" s="66"/>
      <c r="AB41" s="83"/>
      <c r="AC41" s="83"/>
      <c r="AD41" s="83"/>
      <c r="AE41" s="83"/>
      <c r="AF41" s="83"/>
      <c r="AG41" s="83"/>
      <c r="AH41" s="83"/>
      <c r="AI41" s="83"/>
      <c r="AJ41" s="83"/>
      <c r="AK41" s="83"/>
      <c r="AL41" s="83"/>
      <c r="AM41" s="26"/>
      <c r="AN41" s="26"/>
      <c r="AO41" s="83">
        <f t="shared" si="2"/>
        <v>4</v>
      </c>
      <c r="AP41" s="85">
        <f t="shared" si="1"/>
        <v>0</v>
      </c>
      <c r="AQ41" s="87"/>
      <c r="AR41" s="84"/>
      <c r="AS41" s="84"/>
      <c r="AT41" s="84"/>
      <c r="AU41" s="84"/>
    </row>
    <row r="42" spans="1:47" s="55" customFormat="1" x14ac:dyDescent="0.3">
      <c r="A42" s="84" t="s">
        <v>69</v>
      </c>
      <c r="B42" s="84" t="s">
        <v>110</v>
      </c>
      <c r="C42" s="84" t="s">
        <v>1</v>
      </c>
      <c r="D42" s="83">
        <v>83</v>
      </c>
      <c r="E42" s="84" t="s">
        <v>111</v>
      </c>
      <c r="F42" s="84" t="s">
        <v>359</v>
      </c>
      <c r="G42" s="84"/>
      <c r="H42" s="84" t="s">
        <v>112</v>
      </c>
      <c r="I42" s="84" t="s">
        <v>113</v>
      </c>
      <c r="J42" s="84" t="s">
        <v>530</v>
      </c>
      <c r="K42" s="84" t="s">
        <v>531</v>
      </c>
      <c r="L42" s="84" t="s">
        <v>40</v>
      </c>
      <c r="M42" s="83"/>
      <c r="N42" s="85">
        <v>83</v>
      </c>
      <c r="O42" s="3">
        <v>83</v>
      </c>
      <c r="P42" s="4">
        <v>10</v>
      </c>
      <c r="Q42" s="5">
        <v>0</v>
      </c>
      <c r="R42" s="42">
        <f>D42-Q42</f>
        <v>83</v>
      </c>
      <c r="S42" s="17"/>
      <c r="T42" s="17"/>
      <c r="U42" s="17"/>
      <c r="V42" s="17"/>
      <c r="W42" s="66">
        <v>40</v>
      </c>
      <c r="X42" s="66">
        <v>43</v>
      </c>
      <c r="Y42" s="66"/>
      <c r="Z42" s="66"/>
      <c r="AA42" s="66"/>
      <c r="AB42" s="83"/>
      <c r="AC42" s="83"/>
      <c r="AD42" s="83"/>
      <c r="AE42" s="83"/>
      <c r="AF42" s="83"/>
      <c r="AG42" s="83"/>
      <c r="AH42" s="83"/>
      <c r="AI42" s="83"/>
      <c r="AJ42" s="83"/>
      <c r="AK42" s="83"/>
      <c r="AL42" s="83"/>
      <c r="AM42" s="26"/>
      <c r="AN42" s="26"/>
      <c r="AO42" s="83">
        <f t="shared" si="2"/>
        <v>83</v>
      </c>
      <c r="AP42" s="85">
        <f t="shared" si="1"/>
        <v>0</v>
      </c>
      <c r="AQ42" s="87"/>
      <c r="AR42" s="84"/>
      <c r="AS42" s="84"/>
      <c r="AT42" s="84"/>
      <c r="AU42" s="84"/>
    </row>
    <row r="43" spans="1:47" s="18" customFormat="1" x14ac:dyDescent="0.3">
      <c r="A43" s="84" t="s">
        <v>1036</v>
      </c>
      <c r="B43" s="84" t="s">
        <v>114</v>
      </c>
      <c r="C43" s="84" t="s">
        <v>1</v>
      </c>
      <c r="D43" s="83">
        <v>26</v>
      </c>
      <c r="E43" s="84" t="s">
        <v>115</v>
      </c>
      <c r="F43" s="84"/>
      <c r="G43" s="84"/>
      <c r="H43" s="84" t="s">
        <v>116</v>
      </c>
      <c r="I43" s="84" t="s">
        <v>117</v>
      </c>
      <c r="J43" s="84" t="s">
        <v>472</v>
      </c>
      <c r="K43" s="84" t="s">
        <v>43</v>
      </c>
      <c r="L43" s="87" t="s">
        <v>458</v>
      </c>
      <c r="M43" s="83"/>
      <c r="N43" s="85">
        <v>26</v>
      </c>
      <c r="O43" s="20">
        <v>0</v>
      </c>
      <c r="P43" s="21">
        <v>0</v>
      </c>
      <c r="Q43" s="22">
        <v>0</v>
      </c>
      <c r="R43" s="43">
        <f>D43-Q43</f>
        <v>26</v>
      </c>
      <c r="S43" s="24"/>
      <c r="T43" s="24"/>
      <c r="U43" s="24"/>
      <c r="V43" s="24"/>
      <c r="W43" s="66"/>
      <c r="X43" s="66"/>
      <c r="Y43" s="66"/>
      <c r="Z43" s="66"/>
      <c r="AA43" s="66"/>
      <c r="AB43" s="83">
        <v>13</v>
      </c>
      <c r="AC43" s="83">
        <v>13</v>
      </c>
      <c r="AD43" s="83"/>
      <c r="AE43" s="83"/>
      <c r="AF43" s="83"/>
      <c r="AG43" s="83"/>
      <c r="AH43" s="83"/>
      <c r="AI43" s="83"/>
      <c r="AJ43" s="83"/>
      <c r="AK43" s="83"/>
      <c r="AL43" s="83"/>
      <c r="AM43" s="26"/>
      <c r="AN43" s="26"/>
      <c r="AO43" s="83">
        <f t="shared" si="2"/>
        <v>26</v>
      </c>
      <c r="AP43" s="85">
        <f t="shared" si="1"/>
        <v>0</v>
      </c>
      <c r="AQ43" s="87"/>
      <c r="AR43" s="84"/>
      <c r="AS43" s="84"/>
      <c r="AT43" s="84"/>
      <c r="AU43" s="84"/>
    </row>
    <row r="44" spans="1:47" s="28" customFormat="1" x14ac:dyDescent="0.3">
      <c r="A44" s="84" t="s">
        <v>69</v>
      </c>
      <c r="B44" s="84" t="s">
        <v>118</v>
      </c>
      <c r="C44" s="84" t="s">
        <v>1</v>
      </c>
      <c r="D44" s="83">
        <v>56</v>
      </c>
      <c r="E44" s="84" t="s">
        <v>119</v>
      </c>
      <c r="F44" s="84" t="s">
        <v>321</v>
      </c>
      <c r="G44" s="84"/>
      <c r="H44" s="84" t="s">
        <v>120</v>
      </c>
      <c r="I44" s="84" t="s">
        <v>121</v>
      </c>
      <c r="J44" s="84" t="s">
        <v>453</v>
      </c>
      <c r="K44" s="84" t="s">
        <v>454</v>
      </c>
      <c r="L44" s="84" t="s">
        <v>40</v>
      </c>
      <c r="M44" s="83"/>
      <c r="N44" s="85">
        <v>56</v>
      </c>
      <c r="O44" s="20">
        <v>0</v>
      </c>
      <c r="P44" s="21">
        <v>56</v>
      </c>
      <c r="Q44" s="22">
        <v>0</v>
      </c>
      <c r="R44" s="43">
        <f>D44-Q44</f>
        <v>56</v>
      </c>
      <c r="S44" s="24" t="s">
        <v>452</v>
      </c>
      <c r="T44" s="24"/>
      <c r="U44" s="24"/>
      <c r="V44" s="24"/>
      <c r="W44" s="66"/>
      <c r="X44" s="66">
        <v>56</v>
      </c>
      <c r="Y44" s="66"/>
      <c r="Z44" s="66"/>
      <c r="AA44" s="66"/>
      <c r="AB44" s="83"/>
      <c r="AC44" s="83"/>
      <c r="AD44" s="83"/>
      <c r="AE44" s="83"/>
      <c r="AF44" s="83"/>
      <c r="AG44" s="83"/>
      <c r="AH44" s="83"/>
      <c r="AI44" s="83"/>
      <c r="AJ44" s="83"/>
      <c r="AK44" s="83"/>
      <c r="AL44" s="83"/>
      <c r="AM44" s="26"/>
      <c r="AN44" s="26"/>
      <c r="AO44" s="83">
        <f t="shared" si="2"/>
        <v>56</v>
      </c>
      <c r="AP44" s="85">
        <f t="shared" si="1"/>
        <v>0</v>
      </c>
      <c r="AQ44" s="109"/>
      <c r="AR44" s="110"/>
      <c r="AS44" s="110"/>
      <c r="AT44" s="110"/>
      <c r="AU44" s="110"/>
    </row>
    <row r="45" spans="1:47" s="18" customFormat="1" x14ac:dyDescent="0.3">
      <c r="A45" s="84" t="s">
        <v>1036</v>
      </c>
      <c r="B45" s="84" t="s">
        <v>122</v>
      </c>
      <c r="C45" s="84" t="s">
        <v>1</v>
      </c>
      <c r="D45" s="83">
        <v>37</v>
      </c>
      <c r="E45" s="84" t="s">
        <v>123</v>
      </c>
      <c r="F45" s="84"/>
      <c r="G45" s="84"/>
      <c r="H45" s="84"/>
      <c r="I45" s="84" t="s">
        <v>124</v>
      </c>
      <c r="J45" s="84" t="s">
        <v>532</v>
      </c>
      <c r="K45" s="84" t="s">
        <v>533</v>
      </c>
      <c r="L45" s="84" t="s">
        <v>439</v>
      </c>
      <c r="M45" s="83"/>
      <c r="N45" s="85">
        <v>37</v>
      </c>
      <c r="O45" s="3">
        <v>0</v>
      </c>
      <c r="P45" s="4">
        <v>0</v>
      </c>
      <c r="Q45" s="5">
        <v>0</v>
      </c>
      <c r="R45" s="42">
        <f>N45-Q45</f>
        <v>37</v>
      </c>
      <c r="S45" s="24"/>
      <c r="T45" s="24"/>
      <c r="U45" s="24"/>
      <c r="V45" s="24"/>
      <c r="W45" s="66"/>
      <c r="X45" s="66"/>
      <c r="Y45" s="66"/>
      <c r="Z45" s="66"/>
      <c r="AA45" s="66"/>
      <c r="AB45" s="83"/>
      <c r="AC45" s="83"/>
      <c r="AD45" s="83"/>
      <c r="AE45" s="83"/>
      <c r="AF45" s="83"/>
      <c r="AG45" s="83"/>
      <c r="AH45" s="83"/>
      <c r="AI45" s="83"/>
      <c r="AJ45" s="83"/>
      <c r="AK45" s="83">
        <v>19</v>
      </c>
      <c r="AL45" s="83">
        <v>18</v>
      </c>
      <c r="AM45" s="26"/>
      <c r="AN45" s="26"/>
      <c r="AO45" s="83">
        <f t="shared" si="2"/>
        <v>37</v>
      </c>
      <c r="AP45" s="85">
        <f t="shared" si="1"/>
        <v>0</v>
      </c>
      <c r="AQ45" s="87"/>
      <c r="AR45" s="84"/>
      <c r="AS45" s="84"/>
      <c r="AT45" s="84"/>
      <c r="AU45" s="84"/>
    </row>
    <row r="46" spans="1:47" s="18" customFormat="1" x14ac:dyDescent="0.3">
      <c r="A46" s="84" t="s">
        <v>1036</v>
      </c>
      <c r="B46" s="84" t="s">
        <v>125</v>
      </c>
      <c r="C46" s="84" t="s">
        <v>1</v>
      </c>
      <c r="D46" s="83">
        <v>16</v>
      </c>
      <c r="E46" s="84" t="s">
        <v>126</v>
      </c>
      <c r="F46" s="84" t="s">
        <v>322</v>
      </c>
      <c r="G46" s="84">
        <f>46-16</f>
        <v>30</v>
      </c>
      <c r="H46" s="84" t="s">
        <v>127</v>
      </c>
      <c r="I46" s="84" t="s">
        <v>128</v>
      </c>
      <c r="J46" s="84" t="s">
        <v>534</v>
      </c>
      <c r="K46" s="84" t="s">
        <v>418</v>
      </c>
      <c r="L46" s="84" t="s">
        <v>459</v>
      </c>
      <c r="M46" s="83"/>
      <c r="N46" s="85">
        <v>16</v>
      </c>
      <c r="O46" s="20">
        <v>0</v>
      </c>
      <c r="P46" s="21">
        <v>0</v>
      </c>
      <c r="Q46" s="22">
        <v>0</v>
      </c>
      <c r="R46" s="43">
        <f>N46-Q46</f>
        <v>16</v>
      </c>
      <c r="S46" s="24"/>
      <c r="T46" s="24"/>
      <c r="U46" s="24"/>
      <c r="V46" s="24"/>
      <c r="W46" s="66"/>
      <c r="X46" s="66"/>
      <c r="Y46" s="66"/>
      <c r="Z46" s="66">
        <v>12</v>
      </c>
      <c r="AA46" s="66">
        <v>4</v>
      </c>
      <c r="AB46" s="83"/>
      <c r="AC46" s="83"/>
      <c r="AD46" s="83"/>
      <c r="AE46" s="83"/>
      <c r="AF46" s="83"/>
      <c r="AG46" s="83"/>
      <c r="AH46" s="83"/>
      <c r="AI46" s="83"/>
      <c r="AJ46" s="83"/>
      <c r="AK46" s="83"/>
      <c r="AL46" s="83"/>
      <c r="AM46" s="26"/>
      <c r="AN46" s="26"/>
      <c r="AO46" s="83">
        <f t="shared" si="2"/>
        <v>16</v>
      </c>
      <c r="AP46" s="85">
        <f t="shared" si="1"/>
        <v>0</v>
      </c>
      <c r="AQ46" s="87"/>
      <c r="AR46" s="84"/>
      <c r="AS46" s="84"/>
      <c r="AT46" s="84"/>
      <c r="AU46" s="84"/>
    </row>
    <row r="47" spans="1:47" s="55" customFormat="1" x14ac:dyDescent="0.3">
      <c r="A47" s="84" t="s">
        <v>69</v>
      </c>
      <c r="B47" s="84" t="s">
        <v>129</v>
      </c>
      <c r="C47" s="84" t="s">
        <v>1</v>
      </c>
      <c r="D47" s="83">
        <v>4</v>
      </c>
      <c r="E47" s="84" t="s">
        <v>130</v>
      </c>
      <c r="F47" s="84" t="s">
        <v>424</v>
      </c>
      <c r="G47" s="84"/>
      <c r="H47" s="84" t="s">
        <v>131</v>
      </c>
      <c r="I47" s="84" t="s">
        <v>132</v>
      </c>
      <c r="J47" s="84" t="s">
        <v>426</v>
      </c>
      <c r="K47" s="84" t="s">
        <v>425</v>
      </c>
      <c r="L47" s="87" t="s">
        <v>40</v>
      </c>
      <c r="M47" s="83"/>
      <c r="N47" s="85">
        <v>4</v>
      </c>
      <c r="O47" s="20">
        <v>0</v>
      </c>
      <c r="P47" s="21">
        <v>4</v>
      </c>
      <c r="Q47" s="22">
        <v>0</v>
      </c>
      <c r="R47" s="43">
        <f>N47-Q47</f>
        <v>4</v>
      </c>
      <c r="S47" s="24"/>
      <c r="T47" s="24"/>
      <c r="U47" s="24"/>
      <c r="V47" s="24"/>
      <c r="W47" s="66">
        <v>4</v>
      </c>
      <c r="X47" s="66"/>
      <c r="Y47" s="66"/>
      <c r="Z47" s="66"/>
      <c r="AA47" s="66"/>
      <c r="AB47" s="83"/>
      <c r="AC47" s="83"/>
      <c r="AD47" s="83"/>
      <c r="AE47" s="83"/>
      <c r="AF47" s="83"/>
      <c r="AG47" s="83"/>
      <c r="AH47" s="83"/>
      <c r="AI47" s="83"/>
      <c r="AJ47" s="83"/>
      <c r="AK47" s="83"/>
      <c r="AL47" s="83"/>
      <c r="AM47" s="26"/>
      <c r="AN47" s="26"/>
      <c r="AO47" s="83">
        <f t="shared" si="2"/>
        <v>4</v>
      </c>
      <c r="AP47" s="85">
        <f t="shared" si="1"/>
        <v>0</v>
      </c>
      <c r="AQ47" s="87"/>
      <c r="AR47" s="84"/>
      <c r="AS47" s="84"/>
      <c r="AT47" s="84"/>
      <c r="AU47" s="84"/>
    </row>
    <row r="48" spans="1:47" s="18" customFormat="1" x14ac:dyDescent="0.3">
      <c r="A48" s="84" t="s">
        <v>1036</v>
      </c>
      <c r="B48" s="84" t="s">
        <v>133</v>
      </c>
      <c r="C48" s="84" t="s">
        <v>1</v>
      </c>
      <c r="D48" s="83">
        <v>20</v>
      </c>
      <c r="E48" s="84" t="s">
        <v>134</v>
      </c>
      <c r="F48" s="84"/>
      <c r="G48" s="84"/>
      <c r="H48" s="84" t="s">
        <v>135</v>
      </c>
      <c r="I48" s="84" t="s">
        <v>136</v>
      </c>
      <c r="J48" s="84" t="s">
        <v>460</v>
      </c>
      <c r="K48" s="84" t="s">
        <v>535</v>
      </c>
      <c r="L48" s="84" t="s">
        <v>439</v>
      </c>
      <c r="M48" s="83"/>
      <c r="N48" s="85">
        <v>20</v>
      </c>
      <c r="O48" s="20">
        <v>0</v>
      </c>
      <c r="P48" s="21">
        <v>0</v>
      </c>
      <c r="Q48" s="22">
        <v>0</v>
      </c>
      <c r="R48" s="43">
        <f>D48-Q48</f>
        <v>20</v>
      </c>
      <c r="S48" s="24"/>
      <c r="T48" s="24"/>
      <c r="U48" s="24"/>
      <c r="V48" s="24"/>
      <c r="W48" s="66"/>
      <c r="X48" s="66"/>
      <c r="Y48" s="66"/>
      <c r="Z48" s="66"/>
      <c r="AA48" s="66"/>
      <c r="AB48" s="83"/>
      <c r="AC48" s="83"/>
      <c r="AD48" s="83"/>
      <c r="AE48" s="83"/>
      <c r="AF48" s="83"/>
      <c r="AG48" s="83"/>
      <c r="AH48" s="83"/>
      <c r="AI48" s="83"/>
      <c r="AJ48" s="83"/>
      <c r="AK48" s="83">
        <v>10</v>
      </c>
      <c r="AL48" s="83">
        <v>10</v>
      </c>
      <c r="AM48" s="26"/>
      <c r="AN48" s="26"/>
      <c r="AO48" s="83">
        <f t="shared" si="2"/>
        <v>20</v>
      </c>
      <c r="AP48" s="85">
        <f t="shared" si="1"/>
        <v>0</v>
      </c>
      <c r="AQ48" s="87"/>
      <c r="AR48" s="84"/>
      <c r="AS48" s="84"/>
      <c r="AT48" s="84"/>
      <c r="AU48" s="84"/>
    </row>
    <row r="49" spans="1:47" s="63" customFormat="1" x14ac:dyDescent="0.3">
      <c r="A49" s="84" t="s">
        <v>1036</v>
      </c>
      <c r="B49" s="84" t="s">
        <v>82</v>
      </c>
      <c r="C49" s="84" t="s">
        <v>1</v>
      </c>
      <c r="D49" s="83" t="s">
        <v>427</v>
      </c>
      <c r="E49" s="84" t="s">
        <v>71</v>
      </c>
      <c r="F49" s="84"/>
      <c r="G49" s="84"/>
      <c r="H49" s="84" t="s">
        <v>83</v>
      </c>
      <c r="I49" s="84" t="s">
        <v>84</v>
      </c>
      <c r="J49" s="84" t="s">
        <v>428</v>
      </c>
      <c r="K49" s="84" t="s">
        <v>477</v>
      </c>
      <c r="L49" s="87" t="s">
        <v>458</v>
      </c>
      <c r="M49" s="83"/>
      <c r="N49" s="85">
        <v>480</v>
      </c>
      <c r="O49" s="20">
        <v>0</v>
      </c>
      <c r="P49" s="21">
        <v>0</v>
      </c>
      <c r="Q49" s="22">
        <v>0</v>
      </c>
      <c r="R49" s="43">
        <f>N49-Q49</f>
        <v>480</v>
      </c>
      <c r="S49" s="24"/>
      <c r="T49" s="24"/>
      <c r="U49" s="24"/>
      <c r="V49" s="24"/>
      <c r="W49" s="66"/>
      <c r="X49" s="66"/>
      <c r="Y49" s="66"/>
      <c r="Z49" s="66"/>
      <c r="AA49" s="66">
        <v>7</v>
      </c>
      <c r="AB49" s="83">
        <v>30</v>
      </c>
      <c r="AC49" s="83">
        <v>50</v>
      </c>
      <c r="AD49" s="83">
        <v>50</v>
      </c>
      <c r="AE49" s="83">
        <v>50</v>
      </c>
      <c r="AF49" s="83">
        <v>50</v>
      </c>
      <c r="AG49" s="83">
        <v>50</v>
      </c>
      <c r="AH49" s="83">
        <v>50</v>
      </c>
      <c r="AI49" s="83">
        <v>50</v>
      </c>
      <c r="AJ49" s="83">
        <v>50</v>
      </c>
      <c r="AK49" s="83">
        <v>43</v>
      </c>
      <c r="AL49" s="83"/>
      <c r="AM49" s="26"/>
      <c r="AN49" s="26"/>
      <c r="AO49" s="83">
        <f t="shared" si="2"/>
        <v>480</v>
      </c>
      <c r="AP49" s="85">
        <f t="shared" si="1"/>
        <v>0</v>
      </c>
      <c r="AQ49" s="87"/>
      <c r="AR49" s="84"/>
      <c r="AS49" s="84"/>
      <c r="AT49" s="84"/>
      <c r="AU49" s="84"/>
    </row>
    <row r="50" spans="1:47" s="55" customFormat="1" x14ac:dyDescent="0.3">
      <c r="A50" s="84" t="s">
        <v>1036</v>
      </c>
      <c r="B50" s="84" t="s">
        <v>88</v>
      </c>
      <c r="C50" s="84" t="s">
        <v>1</v>
      </c>
      <c r="D50" s="83">
        <v>550</v>
      </c>
      <c r="E50" s="84" t="s">
        <v>71</v>
      </c>
      <c r="F50" s="84"/>
      <c r="G50" s="84"/>
      <c r="H50" s="84" t="s">
        <v>88</v>
      </c>
      <c r="I50" s="84" t="s">
        <v>89</v>
      </c>
      <c r="J50" s="84" t="s">
        <v>428</v>
      </c>
      <c r="K50" s="84" t="s">
        <v>536</v>
      </c>
      <c r="L50" s="87" t="s">
        <v>458</v>
      </c>
      <c r="M50" s="83"/>
      <c r="N50" s="85">
        <v>550</v>
      </c>
      <c r="O50" s="3">
        <v>0</v>
      </c>
      <c r="P50" s="4">
        <v>0</v>
      </c>
      <c r="Q50" s="5">
        <v>0</v>
      </c>
      <c r="R50" s="42">
        <f>D50-Q50</f>
        <v>550</v>
      </c>
      <c r="S50" s="24"/>
      <c r="T50" s="24"/>
      <c r="U50" s="24"/>
      <c r="V50" s="24"/>
      <c r="W50" s="66"/>
      <c r="X50" s="66"/>
      <c r="Y50" s="66"/>
      <c r="Z50" s="66"/>
      <c r="AA50" s="66">
        <v>50</v>
      </c>
      <c r="AB50" s="83">
        <v>75</v>
      </c>
      <c r="AC50" s="83">
        <v>75</v>
      </c>
      <c r="AD50" s="83">
        <v>100</v>
      </c>
      <c r="AE50" s="83">
        <v>100</v>
      </c>
      <c r="AF50" s="83">
        <v>100</v>
      </c>
      <c r="AG50" s="83">
        <v>50</v>
      </c>
      <c r="AH50" s="83"/>
      <c r="AI50" s="83"/>
      <c r="AJ50" s="83"/>
      <c r="AK50" s="83"/>
      <c r="AL50" s="83"/>
      <c r="AM50" s="26"/>
      <c r="AN50" s="26"/>
      <c r="AO50" s="83">
        <f t="shared" si="2"/>
        <v>550</v>
      </c>
      <c r="AP50" s="85">
        <f t="shared" si="1"/>
        <v>0</v>
      </c>
      <c r="AQ50" s="87"/>
      <c r="AR50" s="84"/>
      <c r="AS50" s="84"/>
      <c r="AT50" s="84"/>
      <c r="AU50" s="84"/>
    </row>
    <row r="51" spans="1:47" s="18" customFormat="1" x14ac:dyDescent="0.3">
      <c r="A51" s="84" t="s">
        <v>1036</v>
      </c>
      <c r="B51" s="84" t="s">
        <v>78</v>
      </c>
      <c r="C51" s="84" t="s">
        <v>1</v>
      </c>
      <c r="D51" s="83">
        <v>400</v>
      </c>
      <c r="E51" s="84" t="s">
        <v>71</v>
      </c>
      <c r="F51" s="84" t="s">
        <v>79</v>
      </c>
      <c r="G51" s="84"/>
      <c r="H51" s="84" t="s">
        <v>80</v>
      </c>
      <c r="I51" s="84" t="s">
        <v>81</v>
      </c>
      <c r="J51" s="84" t="s">
        <v>540</v>
      </c>
      <c r="K51" s="84" t="s">
        <v>541</v>
      </c>
      <c r="L51" s="84" t="s">
        <v>457</v>
      </c>
      <c r="M51" s="83"/>
      <c r="N51" s="85">
        <v>400</v>
      </c>
      <c r="O51" s="3">
        <v>0</v>
      </c>
      <c r="P51" s="4">
        <v>0</v>
      </c>
      <c r="Q51" s="5">
        <v>0</v>
      </c>
      <c r="R51" s="42">
        <f>D51-Q51</f>
        <v>400</v>
      </c>
      <c r="S51" s="17"/>
      <c r="T51" s="17"/>
      <c r="U51" s="17"/>
      <c r="V51" s="17"/>
      <c r="W51" s="66"/>
      <c r="X51" s="66"/>
      <c r="Y51" s="66">
        <v>25</v>
      </c>
      <c r="Z51" s="66">
        <v>40</v>
      </c>
      <c r="AA51" s="66">
        <v>40</v>
      </c>
      <c r="AB51" s="83">
        <v>40</v>
      </c>
      <c r="AC51" s="83">
        <v>40</v>
      </c>
      <c r="AD51" s="83">
        <v>40</v>
      </c>
      <c r="AE51" s="83">
        <v>40</v>
      </c>
      <c r="AF51" s="83">
        <v>40</v>
      </c>
      <c r="AG51" s="83">
        <v>40</v>
      </c>
      <c r="AH51" s="83">
        <v>40</v>
      </c>
      <c r="AI51" s="83">
        <v>15</v>
      </c>
      <c r="AJ51" s="83"/>
      <c r="AK51" s="83"/>
      <c r="AL51" s="83"/>
      <c r="AM51" s="26"/>
      <c r="AN51" s="26"/>
      <c r="AO51" s="83">
        <f t="shared" si="2"/>
        <v>400</v>
      </c>
      <c r="AP51" s="85">
        <f t="shared" si="1"/>
        <v>0</v>
      </c>
      <c r="AQ51" s="87"/>
      <c r="AR51" s="84"/>
      <c r="AS51" s="84"/>
      <c r="AT51" s="84"/>
      <c r="AU51" s="84"/>
    </row>
    <row r="52" spans="1:47" s="18" customFormat="1" x14ac:dyDescent="0.3">
      <c r="A52" s="84" t="s">
        <v>1036</v>
      </c>
      <c r="B52" s="84" t="s">
        <v>74</v>
      </c>
      <c r="C52" s="84" t="s">
        <v>1</v>
      </c>
      <c r="D52" s="83">
        <v>290</v>
      </c>
      <c r="E52" s="84" t="s">
        <v>71</v>
      </c>
      <c r="F52" s="84" t="s">
        <v>75</v>
      </c>
      <c r="G52" s="84"/>
      <c r="H52" s="84" t="s">
        <v>76</v>
      </c>
      <c r="I52" s="84" t="s">
        <v>77</v>
      </c>
      <c r="J52" s="84" t="s">
        <v>537</v>
      </c>
      <c r="K52" s="84" t="s">
        <v>538</v>
      </c>
      <c r="L52" s="87" t="s">
        <v>458</v>
      </c>
      <c r="M52" s="83"/>
      <c r="N52" s="85">
        <v>290</v>
      </c>
      <c r="O52" s="20">
        <v>0</v>
      </c>
      <c r="P52" s="21">
        <v>0</v>
      </c>
      <c r="Q52" s="22">
        <v>0</v>
      </c>
      <c r="R52" s="43">
        <f>D52-Q52</f>
        <v>290</v>
      </c>
      <c r="S52" s="24"/>
      <c r="T52" s="24"/>
      <c r="U52" s="24"/>
      <c r="V52" s="24"/>
      <c r="W52" s="66"/>
      <c r="X52" s="66"/>
      <c r="Y52" s="66"/>
      <c r="Z52" s="66"/>
      <c r="AA52" s="66">
        <v>10</v>
      </c>
      <c r="AB52" s="83">
        <v>30</v>
      </c>
      <c r="AC52" s="83">
        <v>50</v>
      </c>
      <c r="AD52" s="83">
        <v>50</v>
      </c>
      <c r="AE52" s="83">
        <v>50</v>
      </c>
      <c r="AF52" s="83">
        <v>50</v>
      </c>
      <c r="AG52" s="83">
        <v>50</v>
      </c>
      <c r="AH52" s="83"/>
      <c r="AI52" s="83"/>
      <c r="AJ52" s="83"/>
      <c r="AK52" s="83"/>
      <c r="AL52" s="83"/>
      <c r="AM52" s="26"/>
      <c r="AN52" s="26"/>
      <c r="AO52" s="83">
        <f t="shared" si="2"/>
        <v>290</v>
      </c>
      <c r="AP52" s="85">
        <f t="shared" si="1"/>
        <v>0</v>
      </c>
      <c r="AQ52" s="87"/>
      <c r="AR52" s="84"/>
      <c r="AS52" s="84"/>
      <c r="AT52" s="84"/>
      <c r="AU52" s="84"/>
    </row>
    <row r="53" spans="1:47" s="58" customFormat="1" x14ac:dyDescent="0.3">
      <c r="A53" s="84" t="s">
        <v>69</v>
      </c>
      <c r="B53" s="84" t="s">
        <v>70</v>
      </c>
      <c r="C53" s="84" t="s">
        <v>1</v>
      </c>
      <c r="D53" s="83">
        <v>200</v>
      </c>
      <c r="E53" s="84" t="s">
        <v>71</v>
      </c>
      <c r="F53" s="84" t="s">
        <v>365</v>
      </c>
      <c r="G53" s="84"/>
      <c r="H53" s="84" t="s">
        <v>72</v>
      </c>
      <c r="I53" s="84" t="s">
        <v>73</v>
      </c>
      <c r="J53" s="84" t="s">
        <v>475</v>
      </c>
      <c r="K53" s="84" t="s">
        <v>476</v>
      </c>
      <c r="L53" s="84" t="s">
        <v>40</v>
      </c>
      <c r="M53" s="83"/>
      <c r="N53" s="85">
        <v>200</v>
      </c>
      <c r="O53" s="3">
        <v>199</v>
      </c>
      <c r="P53" s="4">
        <v>1</v>
      </c>
      <c r="Q53" s="5">
        <v>0</v>
      </c>
      <c r="R53" s="42">
        <f>D53-Q53</f>
        <v>200</v>
      </c>
      <c r="S53" s="17" t="s">
        <v>366</v>
      </c>
      <c r="T53" s="17"/>
      <c r="U53" s="17" t="s">
        <v>364</v>
      </c>
      <c r="V53" s="17" t="s">
        <v>363</v>
      </c>
      <c r="W53" s="66">
        <v>20</v>
      </c>
      <c r="X53" s="66">
        <v>47</v>
      </c>
      <c r="Y53" s="66">
        <v>47</v>
      </c>
      <c r="Z53" s="66">
        <v>46</v>
      </c>
      <c r="AA53" s="66">
        <v>40</v>
      </c>
      <c r="AB53" s="83"/>
      <c r="AC53" s="83"/>
      <c r="AD53" s="83"/>
      <c r="AE53" s="83"/>
      <c r="AF53" s="83"/>
      <c r="AG53" s="83"/>
      <c r="AH53" s="83"/>
      <c r="AI53" s="83"/>
      <c r="AJ53" s="83"/>
      <c r="AK53" s="83"/>
      <c r="AL53" s="83"/>
      <c r="AM53" s="26"/>
      <c r="AN53" s="26"/>
      <c r="AO53" s="83">
        <f t="shared" si="2"/>
        <v>200</v>
      </c>
      <c r="AP53" s="85">
        <f t="shared" si="1"/>
        <v>0</v>
      </c>
      <c r="AQ53" s="111"/>
      <c r="AR53" s="112"/>
      <c r="AS53" s="112"/>
      <c r="AT53" s="112"/>
      <c r="AU53" s="112"/>
    </row>
    <row r="54" spans="1:47" s="58" customFormat="1" x14ac:dyDescent="0.3">
      <c r="A54" s="84" t="s">
        <v>1036</v>
      </c>
      <c r="B54" s="84" t="s">
        <v>85</v>
      </c>
      <c r="C54" s="84" t="s">
        <v>1</v>
      </c>
      <c r="D54" s="83">
        <v>175</v>
      </c>
      <c r="E54" s="84" t="s">
        <v>71</v>
      </c>
      <c r="F54" s="84"/>
      <c r="G54" s="84"/>
      <c r="H54" s="84" t="s">
        <v>86</v>
      </c>
      <c r="I54" s="84" t="s">
        <v>87</v>
      </c>
      <c r="J54" s="84" t="s">
        <v>539</v>
      </c>
      <c r="K54" s="84" t="s">
        <v>465</v>
      </c>
      <c r="L54" s="84" t="s">
        <v>458</v>
      </c>
      <c r="M54" s="83"/>
      <c r="N54" s="85">
        <v>175</v>
      </c>
      <c r="O54" s="3">
        <v>0</v>
      </c>
      <c r="P54" s="4">
        <v>0</v>
      </c>
      <c r="Q54" s="5">
        <v>0</v>
      </c>
      <c r="R54" s="42">
        <v>175</v>
      </c>
      <c r="S54" s="17"/>
      <c r="T54" s="17"/>
      <c r="U54" s="17"/>
      <c r="V54" s="17"/>
      <c r="W54" s="66"/>
      <c r="X54" s="66"/>
      <c r="Y54" s="66"/>
      <c r="Z54" s="66"/>
      <c r="AA54" s="66">
        <v>30</v>
      </c>
      <c r="AB54" s="83">
        <v>50</v>
      </c>
      <c r="AC54" s="83">
        <v>50</v>
      </c>
      <c r="AD54" s="83">
        <v>45</v>
      </c>
      <c r="AE54" s="83"/>
      <c r="AF54" s="83"/>
      <c r="AG54" s="83"/>
      <c r="AH54" s="83"/>
      <c r="AI54" s="83"/>
      <c r="AJ54" s="83"/>
      <c r="AK54" s="83"/>
      <c r="AL54" s="83"/>
      <c r="AM54" s="26"/>
      <c r="AN54" s="26"/>
      <c r="AO54" s="83">
        <f t="shared" si="2"/>
        <v>175</v>
      </c>
      <c r="AP54" s="85">
        <f t="shared" si="1"/>
        <v>0</v>
      </c>
      <c r="AQ54" s="111"/>
      <c r="AR54" s="112"/>
      <c r="AS54" s="112"/>
      <c r="AT54" s="112"/>
      <c r="AU54" s="112"/>
    </row>
    <row r="55" spans="1:47" s="18" customFormat="1" x14ac:dyDescent="0.3">
      <c r="A55" s="84" t="s">
        <v>69</v>
      </c>
      <c r="B55" s="84" t="s">
        <v>207</v>
      </c>
      <c r="C55" s="84" t="s">
        <v>7</v>
      </c>
      <c r="D55" s="83">
        <v>36</v>
      </c>
      <c r="E55" s="84" t="s">
        <v>208</v>
      </c>
      <c r="F55" s="84" t="s">
        <v>337</v>
      </c>
      <c r="G55" s="84"/>
      <c r="H55" s="84" t="s">
        <v>209</v>
      </c>
      <c r="I55" s="84"/>
      <c r="J55" s="84" t="s">
        <v>492</v>
      </c>
      <c r="K55" s="84" t="s">
        <v>542</v>
      </c>
      <c r="L55" s="84" t="s">
        <v>40</v>
      </c>
      <c r="M55" s="83"/>
      <c r="N55" s="85">
        <v>36</v>
      </c>
      <c r="O55" s="20">
        <v>0</v>
      </c>
      <c r="P55" s="21">
        <v>2</v>
      </c>
      <c r="Q55" s="22">
        <v>0</v>
      </c>
      <c r="R55" s="43">
        <f>D55-Q55</f>
        <v>36</v>
      </c>
      <c r="S55" s="24"/>
      <c r="T55" s="24"/>
      <c r="U55" s="24"/>
      <c r="V55" s="24"/>
      <c r="W55" s="66">
        <v>12</v>
      </c>
      <c r="X55" s="66">
        <v>12</v>
      </c>
      <c r="Y55" s="66">
        <v>12</v>
      </c>
      <c r="Z55" s="66"/>
      <c r="AA55" s="66"/>
      <c r="AB55" s="83"/>
      <c r="AC55" s="83"/>
      <c r="AD55" s="83"/>
      <c r="AE55" s="83"/>
      <c r="AF55" s="83"/>
      <c r="AG55" s="83"/>
      <c r="AH55" s="83"/>
      <c r="AI55" s="83"/>
      <c r="AJ55" s="83"/>
      <c r="AK55" s="83"/>
      <c r="AL55" s="83"/>
      <c r="AM55" s="26"/>
      <c r="AN55" s="26"/>
      <c r="AO55" s="83">
        <f t="shared" si="2"/>
        <v>36</v>
      </c>
      <c r="AP55" s="85">
        <f t="shared" si="1"/>
        <v>0</v>
      </c>
      <c r="AQ55" s="87"/>
      <c r="AR55" s="84"/>
      <c r="AS55" s="84"/>
      <c r="AT55" s="84"/>
      <c r="AU55" s="84"/>
    </row>
    <row r="56" spans="1:47" s="18" customFormat="1" x14ac:dyDescent="0.3">
      <c r="A56" s="84" t="s">
        <v>1036</v>
      </c>
      <c r="B56" s="84" t="s">
        <v>210</v>
      </c>
      <c r="C56" s="84" t="s">
        <v>211</v>
      </c>
      <c r="D56" s="83">
        <v>23</v>
      </c>
      <c r="E56" s="84" t="s">
        <v>212</v>
      </c>
      <c r="F56" s="84"/>
      <c r="G56" s="84"/>
      <c r="H56" s="84" t="s">
        <v>131</v>
      </c>
      <c r="I56" s="84" t="s">
        <v>213</v>
      </c>
      <c r="J56" s="84" t="s">
        <v>430</v>
      </c>
      <c r="K56" s="84" t="s">
        <v>429</v>
      </c>
      <c r="L56" s="84" t="s">
        <v>439</v>
      </c>
      <c r="M56" s="83"/>
      <c r="N56" s="85">
        <v>23</v>
      </c>
      <c r="O56" s="20">
        <v>0</v>
      </c>
      <c r="P56" s="21">
        <v>0</v>
      </c>
      <c r="Q56" s="22">
        <v>0</v>
      </c>
      <c r="R56" s="43">
        <f>N56-Q56</f>
        <v>23</v>
      </c>
      <c r="S56" s="24"/>
      <c r="T56" s="24"/>
      <c r="U56" s="24"/>
      <c r="V56" s="24"/>
      <c r="W56" s="66"/>
      <c r="X56" s="66"/>
      <c r="Y56" s="66"/>
      <c r="Z56" s="66"/>
      <c r="AA56" s="66"/>
      <c r="AB56" s="83"/>
      <c r="AC56" s="83"/>
      <c r="AD56" s="83"/>
      <c r="AE56" s="83"/>
      <c r="AF56" s="83">
        <v>12</v>
      </c>
      <c r="AG56" s="83">
        <v>11</v>
      </c>
      <c r="AH56" s="83"/>
      <c r="AI56" s="83"/>
      <c r="AJ56" s="83"/>
      <c r="AK56" s="83"/>
      <c r="AL56" s="83"/>
      <c r="AM56" s="26"/>
      <c r="AN56" s="26"/>
      <c r="AO56" s="83">
        <f t="shared" si="2"/>
        <v>23</v>
      </c>
      <c r="AP56" s="85">
        <f t="shared" si="1"/>
        <v>0</v>
      </c>
      <c r="AQ56" s="87"/>
      <c r="AR56" s="84"/>
      <c r="AS56" s="84"/>
      <c r="AT56" s="84"/>
      <c r="AU56" s="84"/>
    </row>
    <row r="57" spans="1:47" s="18" customFormat="1" x14ac:dyDescent="0.3">
      <c r="A57" s="84" t="s">
        <v>69</v>
      </c>
      <c r="B57" s="84" t="s">
        <v>214</v>
      </c>
      <c r="C57" s="84" t="s">
        <v>17</v>
      </c>
      <c r="D57" s="83">
        <v>32</v>
      </c>
      <c r="E57" s="84" t="s">
        <v>215</v>
      </c>
      <c r="F57" s="84" t="s">
        <v>343</v>
      </c>
      <c r="G57" s="84">
        <v>-1</v>
      </c>
      <c r="H57" s="84" t="s">
        <v>216</v>
      </c>
      <c r="I57" s="84" t="s">
        <v>217</v>
      </c>
      <c r="J57" s="84" t="s">
        <v>431</v>
      </c>
      <c r="K57" s="84" t="s">
        <v>432</v>
      </c>
      <c r="L57" s="87" t="s">
        <v>457</v>
      </c>
      <c r="M57" s="83"/>
      <c r="N57" s="85">
        <v>32</v>
      </c>
      <c r="O57" s="20">
        <v>0</v>
      </c>
      <c r="P57" s="21">
        <v>0</v>
      </c>
      <c r="Q57" s="22">
        <v>0</v>
      </c>
      <c r="R57" s="43">
        <f>N57-Q57</f>
        <v>32</v>
      </c>
      <c r="S57" s="24"/>
      <c r="T57" s="24"/>
      <c r="U57" s="24"/>
      <c r="V57" s="24"/>
      <c r="W57" s="66"/>
      <c r="X57" s="66">
        <v>4</v>
      </c>
      <c r="Y57" s="66">
        <v>20</v>
      </c>
      <c r="Z57" s="66">
        <v>8</v>
      </c>
      <c r="AA57" s="66"/>
      <c r="AB57" s="83"/>
      <c r="AC57" s="83"/>
      <c r="AD57" s="83"/>
      <c r="AE57" s="83"/>
      <c r="AF57" s="83"/>
      <c r="AG57" s="83"/>
      <c r="AH57" s="83"/>
      <c r="AI57" s="83"/>
      <c r="AJ57" s="83"/>
      <c r="AK57" s="83"/>
      <c r="AL57" s="83"/>
      <c r="AM57" s="26"/>
      <c r="AN57" s="26"/>
      <c r="AO57" s="83">
        <f t="shared" si="2"/>
        <v>32</v>
      </c>
      <c r="AP57" s="85">
        <f t="shared" si="1"/>
        <v>0</v>
      </c>
      <c r="AQ57" s="87"/>
      <c r="AR57" s="84"/>
      <c r="AS57" s="84"/>
      <c r="AT57" s="84"/>
      <c r="AU57" s="84"/>
    </row>
    <row r="58" spans="1:47" s="18" customFormat="1" x14ac:dyDescent="0.3">
      <c r="A58" s="84" t="s">
        <v>1036</v>
      </c>
      <c r="B58" s="84" t="s">
        <v>218</v>
      </c>
      <c r="C58" s="84" t="s">
        <v>17</v>
      </c>
      <c r="D58" s="83">
        <v>42</v>
      </c>
      <c r="E58" s="84" t="s">
        <v>219</v>
      </c>
      <c r="F58" s="84"/>
      <c r="G58" s="84"/>
      <c r="H58" s="84" t="s">
        <v>220</v>
      </c>
      <c r="I58" s="84" t="s">
        <v>221</v>
      </c>
      <c r="J58" s="84" t="s">
        <v>450</v>
      </c>
      <c r="K58" s="84" t="s">
        <v>451</v>
      </c>
      <c r="L58" s="84" t="s">
        <v>459</v>
      </c>
      <c r="M58" s="83"/>
      <c r="N58" s="85">
        <v>42</v>
      </c>
      <c r="O58" s="20">
        <v>0</v>
      </c>
      <c r="P58" s="21">
        <v>0</v>
      </c>
      <c r="Q58" s="22">
        <v>0</v>
      </c>
      <c r="R58" s="43">
        <f>D58-Q58</f>
        <v>42</v>
      </c>
      <c r="S58" s="24"/>
      <c r="T58" s="24"/>
      <c r="U58" s="24"/>
      <c r="V58" s="24"/>
      <c r="W58" s="66"/>
      <c r="X58" s="66"/>
      <c r="Y58" s="66"/>
      <c r="Z58" s="66">
        <v>20</v>
      </c>
      <c r="AA58" s="66">
        <v>20</v>
      </c>
      <c r="AB58" s="83">
        <v>2</v>
      </c>
      <c r="AC58" s="83"/>
      <c r="AD58" s="83"/>
      <c r="AE58" s="83"/>
      <c r="AF58" s="83"/>
      <c r="AG58" s="83"/>
      <c r="AH58" s="83"/>
      <c r="AI58" s="83"/>
      <c r="AJ58" s="83"/>
      <c r="AK58" s="83"/>
      <c r="AL58" s="83"/>
      <c r="AM58" s="26"/>
      <c r="AN58" s="26"/>
      <c r="AO58" s="83">
        <f t="shared" si="2"/>
        <v>42</v>
      </c>
      <c r="AP58" s="85">
        <f t="shared" si="1"/>
        <v>0</v>
      </c>
      <c r="AQ58" s="87"/>
      <c r="AR58" s="84"/>
      <c r="AS58" s="84"/>
      <c r="AT58" s="84"/>
      <c r="AU58" s="84"/>
    </row>
    <row r="59" spans="1:47" s="59" customFormat="1" x14ac:dyDescent="0.3">
      <c r="A59" s="84" t="s">
        <v>1036</v>
      </c>
      <c r="B59" s="84" t="s">
        <v>101</v>
      </c>
      <c r="C59" s="84" t="s">
        <v>1</v>
      </c>
      <c r="D59" s="83">
        <v>850</v>
      </c>
      <c r="E59" s="84" t="s">
        <v>92</v>
      </c>
      <c r="F59" s="84"/>
      <c r="G59" s="84"/>
      <c r="H59" s="84" t="s">
        <v>101</v>
      </c>
      <c r="I59" s="84" t="s">
        <v>102</v>
      </c>
      <c r="J59" s="84" t="s">
        <v>546</v>
      </c>
      <c r="K59" s="84" t="s">
        <v>547</v>
      </c>
      <c r="L59" s="84" t="s">
        <v>439</v>
      </c>
      <c r="M59" s="83"/>
      <c r="N59" s="85"/>
      <c r="O59" s="20">
        <v>0</v>
      </c>
      <c r="P59" s="21">
        <v>0</v>
      </c>
      <c r="Q59" s="22">
        <v>0</v>
      </c>
      <c r="R59" s="43">
        <f>D59-Q59</f>
        <v>850</v>
      </c>
      <c r="S59" s="24"/>
      <c r="T59" s="24"/>
      <c r="U59" s="24"/>
      <c r="V59" s="24"/>
      <c r="W59" s="66"/>
      <c r="X59" s="66"/>
      <c r="Y59" s="66"/>
      <c r="Z59" s="66"/>
      <c r="AA59" s="66">
        <v>9</v>
      </c>
      <c r="AB59" s="83">
        <v>45</v>
      </c>
      <c r="AC59" s="83">
        <v>72</v>
      </c>
      <c r="AD59" s="83">
        <v>72</v>
      </c>
      <c r="AE59" s="83">
        <v>72</v>
      </c>
      <c r="AF59" s="83">
        <v>72</v>
      </c>
      <c r="AG59" s="83">
        <v>72</v>
      </c>
      <c r="AH59" s="83">
        <v>72</v>
      </c>
      <c r="AI59" s="83">
        <v>72</v>
      </c>
      <c r="AJ59" s="83">
        <v>72</v>
      </c>
      <c r="AK59" s="83">
        <v>72</v>
      </c>
      <c r="AL59" s="83">
        <v>72</v>
      </c>
      <c r="AM59" s="26">
        <v>72</v>
      </c>
      <c r="AN59" s="26">
        <v>4</v>
      </c>
      <c r="AO59" s="83">
        <f>SUM(W59:AN59)</f>
        <v>850</v>
      </c>
      <c r="AP59" s="85">
        <f t="shared" si="1"/>
        <v>76</v>
      </c>
      <c r="AQ59" s="113"/>
      <c r="AR59" s="114"/>
      <c r="AS59" s="114"/>
      <c r="AT59" s="114"/>
      <c r="AU59" s="114"/>
    </row>
    <row r="60" spans="1:47" s="64" customFormat="1" x14ac:dyDescent="0.3">
      <c r="A60" s="84" t="s">
        <v>69</v>
      </c>
      <c r="B60" s="84" t="s">
        <v>91</v>
      </c>
      <c r="C60" s="84" t="s">
        <v>1</v>
      </c>
      <c r="D60" s="83">
        <v>266</v>
      </c>
      <c r="E60" s="84" t="s">
        <v>92</v>
      </c>
      <c r="F60" s="84" t="s">
        <v>367</v>
      </c>
      <c r="G60" s="84"/>
      <c r="H60" s="84" t="s">
        <v>96</v>
      </c>
      <c r="I60" s="84" t="s">
        <v>97</v>
      </c>
      <c r="J60" s="84" t="s">
        <v>479</v>
      </c>
      <c r="K60" s="84" t="s">
        <v>548</v>
      </c>
      <c r="L60" s="84" t="s">
        <v>404</v>
      </c>
      <c r="M60" s="83"/>
      <c r="N60" s="85">
        <v>266</v>
      </c>
      <c r="O60" s="20">
        <v>0</v>
      </c>
      <c r="P60" s="21">
        <v>0</v>
      </c>
      <c r="Q60" s="22">
        <v>0</v>
      </c>
      <c r="R60" s="43">
        <f>D60-Q60</f>
        <v>266</v>
      </c>
      <c r="S60" s="24"/>
      <c r="T60" s="24"/>
      <c r="U60" s="24"/>
      <c r="V60" s="24"/>
      <c r="W60" s="66"/>
      <c r="X60" s="66">
        <v>52</v>
      </c>
      <c r="Y60" s="66">
        <v>88</v>
      </c>
      <c r="Z60" s="66">
        <v>79</v>
      </c>
      <c r="AA60" s="66">
        <v>44</v>
      </c>
      <c r="AB60" s="83">
        <v>3</v>
      </c>
      <c r="AC60" s="83"/>
      <c r="AD60" s="83"/>
      <c r="AE60" s="83"/>
      <c r="AF60" s="83"/>
      <c r="AG60" s="83"/>
      <c r="AH60" s="83"/>
      <c r="AI60" s="83"/>
      <c r="AJ60" s="83"/>
      <c r="AK60" s="83"/>
      <c r="AL60" s="83"/>
      <c r="AM60" s="26"/>
      <c r="AN60" s="26"/>
      <c r="AO60" s="83">
        <f t="shared" ref="AO60:AO89" si="3">SUM(W60:AL60)</f>
        <v>266</v>
      </c>
      <c r="AP60" s="85">
        <f t="shared" si="1"/>
        <v>0</v>
      </c>
      <c r="AQ60" s="113"/>
      <c r="AR60" s="114"/>
      <c r="AS60" s="114"/>
      <c r="AT60" s="114"/>
      <c r="AU60" s="114"/>
    </row>
    <row r="61" spans="1:47" s="64" customFormat="1" x14ac:dyDescent="0.3">
      <c r="A61" s="84" t="s">
        <v>69</v>
      </c>
      <c r="B61" s="84" t="s">
        <v>91</v>
      </c>
      <c r="C61" s="84" t="s">
        <v>1</v>
      </c>
      <c r="D61" s="83">
        <v>249</v>
      </c>
      <c r="E61" s="84" t="s">
        <v>92</v>
      </c>
      <c r="F61" s="84" t="s">
        <v>93</v>
      </c>
      <c r="G61" s="84"/>
      <c r="H61" s="84" t="s">
        <v>94</v>
      </c>
      <c r="I61" s="84" t="s">
        <v>95</v>
      </c>
      <c r="J61" s="84" t="s">
        <v>467</v>
      </c>
      <c r="K61" s="84" t="s">
        <v>543</v>
      </c>
      <c r="L61" s="87" t="s">
        <v>457</v>
      </c>
      <c r="M61" s="83"/>
      <c r="N61" s="85">
        <v>249</v>
      </c>
      <c r="O61" s="20">
        <v>0</v>
      </c>
      <c r="P61" s="21">
        <v>0</v>
      </c>
      <c r="Q61" s="22">
        <v>0</v>
      </c>
      <c r="R61" s="43">
        <f>D61-Q61</f>
        <v>249</v>
      </c>
      <c r="S61" s="24"/>
      <c r="T61" s="24"/>
      <c r="U61" s="24"/>
      <c r="V61" s="24"/>
      <c r="W61" s="66"/>
      <c r="X61" s="66">
        <v>32</v>
      </c>
      <c r="Y61" s="66">
        <v>50</v>
      </c>
      <c r="Z61" s="66">
        <v>50</v>
      </c>
      <c r="AA61" s="66">
        <v>50</v>
      </c>
      <c r="AB61" s="83">
        <v>50</v>
      </c>
      <c r="AC61" s="83">
        <v>17</v>
      </c>
      <c r="AD61" s="83"/>
      <c r="AE61" s="83"/>
      <c r="AF61" s="83"/>
      <c r="AG61" s="83"/>
      <c r="AH61" s="83"/>
      <c r="AI61" s="83"/>
      <c r="AJ61" s="83"/>
      <c r="AK61" s="83"/>
      <c r="AL61" s="83"/>
      <c r="AM61" s="26"/>
      <c r="AN61" s="26"/>
      <c r="AO61" s="83">
        <f t="shared" si="3"/>
        <v>249</v>
      </c>
      <c r="AP61" s="85">
        <f t="shared" si="1"/>
        <v>0</v>
      </c>
      <c r="AQ61" s="113"/>
      <c r="AR61" s="114"/>
      <c r="AS61" s="114"/>
      <c r="AT61" s="114"/>
      <c r="AU61" s="114"/>
    </row>
    <row r="62" spans="1:47" s="64" customFormat="1" x14ac:dyDescent="0.3">
      <c r="A62" s="84" t="s">
        <v>1036</v>
      </c>
      <c r="B62" s="84" t="s">
        <v>98</v>
      </c>
      <c r="C62" s="84" t="s">
        <v>1</v>
      </c>
      <c r="D62" s="83"/>
      <c r="E62" s="84" t="s">
        <v>92</v>
      </c>
      <c r="F62" s="84" t="s">
        <v>99</v>
      </c>
      <c r="G62" s="84"/>
      <c r="H62" s="84" t="s">
        <v>98</v>
      </c>
      <c r="I62" s="84" t="s">
        <v>100</v>
      </c>
      <c r="J62" s="84" t="s">
        <v>544</v>
      </c>
      <c r="K62" s="84" t="s">
        <v>545</v>
      </c>
      <c r="L62" s="84" t="s">
        <v>439</v>
      </c>
      <c r="M62" s="83"/>
      <c r="N62" s="85">
        <v>355</v>
      </c>
      <c r="O62" s="20">
        <v>0</v>
      </c>
      <c r="P62" s="21">
        <v>0</v>
      </c>
      <c r="Q62" s="22">
        <v>0</v>
      </c>
      <c r="R62" s="43">
        <v>355</v>
      </c>
      <c r="S62" s="24"/>
      <c r="T62" s="24"/>
      <c r="U62" s="24"/>
      <c r="V62" s="24"/>
      <c r="W62" s="66"/>
      <c r="X62" s="66"/>
      <c r="Y62" s="66"/>
      <c r="Z62" s="66"/>
      <c r="AA62" s="66"/>
      <c r="AB62" s="83">
        <v>30</v>
      </c>
      <c r="AC62" s="83">
        <v>50</v>
      </c>
      <c r="AD62" s="83">
        <v>75</v>
      </c>
      <c r="AE62" s="83">
        <v>75</v>
      </c>
      <c r="AF62" s="83">
        <v>75</v>
      </c>
      <c r="AG62" s="83">
        <v>50</v>
      </c>
      <c r="AH62" s="83"/>
      <c r="AI62" s="83"/>
      <c r="AJ62" s="83"/>
      <c r="AK62" s="83"/>
      <c r="AL62" s="83"/>
      <c r="AM62" s="26"/>
      <c r="AN62" s="26"/>
      <c r="AO62" s="83">
        <f t="shared" si="3"/>
        <v>355</v>
      </c>
      <c r="AP62" s="85">
        <f t="shared" si="1"/>
        <v>0</v>
      </c>
      <c r="AQ62" s="113"/>
      <c r="AR62" s="114"/>
      <c r="AS62" s="114"/>
      <c r="AT62" s="114"/>
      <c r="AU62" s="114"/>
    </row>
    <row r="63" spans="1:47" s="18" customFormat="1" x14ac:dyDescent="0.3">
      <c r="A63" s="84" t="s">
        <v>1036</v>
      </c>
      <c r="B63" s="84" t="s">
        <v>353</v>
      </c>
      <c r="C63" s="84" t="s">
        <v>222</v>
      </c>
      <c r="D63" s="83">
        <v>65</v>
      </c>
      <c r="E63" s="84" t="s">
        <v>223</v>
      </c>
      <c r="F63" s="84" t="s">
        <v>468</v>
      </c>
      <c r="G63" s="84"/>
      <c r="H63" s="84" t="s">
        <v>224</v>
      </c>
      <c r="I63" s="84" t="s">
        <v>225</v>
      </c>
      <c r="J63" s="84" t="s">
        <v>469</v>
      </c>
      <c r="K63" s="84" t="s">
        <v>470</v>
      </c>
      <c r="L63" s="87" t="s">
        <v>457</v>
      </c>
      <c r="M63" s="83"/>
      <c r="N63" s="85">
        <v>65</v>
      </c>
      <c r="O63" s="20">
        <v>0</v>
      </c>
      <c r="P63" s="21">
        <v>0</v>
      </c>
      <c r="Q63" s="22">
        <v>0</v>
      </c>
      <c r="R63" s="43">
        <f>D63-Q63</f>
        <v>65</v>
      </c>
      <c r="S63" s="24"/>
      <c r="T63" s="24"/>
      <c r="U63" s="24"/>
      <c r="V63" s="24"/>
      <c r="W63" s="66"/>
      <c r="X63" s="66">
        <v>10</v>
      </c>
      <c r="Y63" s="66">
        <v>30</v>
      </c>
      <c r="Z63" s="66">
        <v>25</v>
      </c>
      <c r="AA63" s="66"/>
      <c r="AB63" s="83"/>
      <c r="AC63" s="83"/>
      <c r="AD63" s="83"/>
      <c r="AE63" s="83"/>
      <c r="AF63" s="83"/>
      <c r="AG63" s="83"/>
      <c r="AH63" s="83"/>
      <c r="AI63" s="83"/>
      <c r="AJ63" s="83"/>
      <c r="AK63" s="83"/>
      <c r="AL63" s="83"/>
      <c r="AM63" s="26"/>
      <c r="AN63" s="26"/>
      <c r="AO63" s="83">
        <f t="shared" si="3"/>
        <v>65</v>
      </c>
      <c r="AP63" s="85">
        <f t="shared" si="1"/>
        <v>0</v>
      </c>
      <c r="AQ63" s="87"/>
      <c r="AR63" s="84"/>
      <c r="AS63" s="84"/>
      <c r="AT63" s="84"/>
      <c r="AU63" s="84"/>
    </row>
    <row r="64" spans="1:47" s="63" customFormat="1" x14ac:dyDescent="0.3">
      <c r="A64" s="84" t="s">
        <v>69</v>
      </c>
      <c r="B64" s="84" t="s">
        <v>226</v>
      </c>
      <c r="C64" s="84" t="s">
        <v>222</v>
      </c>
      <c r="D64" s="83">
        <v>8</v>
      </c>
      <c r="E64" s="84" t="s">
        <v>227</v>
      </c>
      <c r="F64" s="84" t="s">
        <v>228</v>
      </c>
      <c r="G64" s="84"/>
      <c r="H64" s="84" t="s">
        <v>72</v>
      </c>
      <c r="I64" s="84" t="s">
        <v>229</v>
      </c>
      <c r="J64" s="84" t="s">
        <v>306</v>
      </c>
      <c r="K64" s="84" t="s">
        <v>434</v>
      </c>
      <c r="L64" s="84" t="s">
        <v>40</v>
      </c>
      <c r="M64" s="83"/>
      <c r="N64" s="85">
        <v>8</v>
      </c>
      <c r="O64" s="20">
        <v>0</v>
      </c>
      <c r="P64" s="21">
        <v>6</v>
      </c>
      <c r="Q64" s="22">
        <v>2</v>
      </c>
      <c r="R64" s="43">
        <f>N64-Q64</f>
        <v>6</v>
      </c>
      <c r="S64" s="24"/>
      <c r="T64" s="24"/>
      <c r="U64" s="24"/>
      <c r="V64" s="24"/>
      <c r="W64" s="66">
        <v>6</v>
      </c>
      <c r="X64" s="66"/>
      <c r="Y64" s="66"/>
      <c r="Z64" s="66"/>
      <c r="AA64" s="66"/>
      <c r="AB64" s="83"/>
      <c r="AC64" s="83"/>
      <c r="AD64" s="83"/>
      <c r="AE64" s="83"/>
      <c r="AF64" s="83"/>
      <c r="AG64" s="83"/>
      <c r="AH64" s="83"/>
      <c r="AI64" s="83"/>
      <c r="AJ64" s="83"/>
      <c r="AK64" s="83"/>
      <c r="AL64" s="83"/>
      <c r="AM64" s="26"/>
      <c r="AN64" s="26"/>
      <c r="AO64" s="83">
        <f t="shared" si="3"/>
        <v>6</v>
      </c>
      <c r="AP64" s="85">
        <f t="shared" si="1"/>
        <v>0</v>
      </c>
      <c r="AQ64" s="87"/>
      <c r="AR64" s="84"/>
      <c r="AS64" s="84"/>
      <c r="AT64" s="84"/>
      <c r="AU64" s="84"/>
    </row>
    <row r="65" spans="1:47" s="59" customFormat="1" x14ac:dyDescent="0.3">
      <c r="A65" s="84" t="s">
        <v>1036</v>
      </c>
      <c r="B65" s="84" t="s">
        <v>299</v>
      </c>
      <c r="C65" s="84" t="s">
        <v>2</v>
      </c>
      <c r="D65" s="83">
        <v>13</v>
      </c>
      <c r="E65" s="84" t="s">
        <v>300</v>
      </c>
      <c r="F65" s="84"/>
      <c r="G65" s="84"/>
      <c r="H65" s="84" t="s">
        <v>301</v>
      </c>
      <c r="I65" s="84" t="s">
        <v>302</v>
      </c>
      <c r="J65" s="84" t="s">
        <v>549</v>
      </c>
      <c r="K65" s="84" t="s">
        <v>550</v>
      </c>
      <c r="L65" s="84" t="s">
        <v>439</v>
      </c>
      <c r="M65" s="83"/>
      <c r="N65" s="85">
        <v>13</v>
      </c>
      <c r="O65" s="20">
        <v>0</v>
      </c>
      <c r="P65" s="21">
        <v>0</v>
      </c>
      <c r="Q65" s="22">
        <v>0</v>
      </c>
      <c r="R65" s="43">
        <f>N65-Q65</f>
        <v>13</v>
      </c>
      <c r="S65" s="24"/>
      <c r="T65" s="24"/>
      <c r="U65" s="24"/>
      <c r="V65" s="24"/>
      <c r="W65" s="66"/>
      <c r="X65" s="66"/>
      <c r="Y65" s="66"/>
      <c r="Z65" s="66"/>
      <c r="AA65" s="66"/>
      <c r="AB65" s="83">
        <v>6</v>
      </c>
      <c r="AC65" s="83">
        <v>7</v>
      </c>
      <c r="AD65" s="83"/>
      <c r="AE65" s="83"/>
      <c r="AF65" s="83"/>
      <c r="AG65" s="83"/>
      <c r="AH65" s="83"/>
      <c r="AI65" s="83"/>
      <c r="AJ65" s="83"/>
      <c r="AK65" s="83"/>
      <c r="AL65" s="83"/>
      <c r="AM65" s="26"/>
      <c r="AN65" s="26"/>
      <c r="AO65" s="83">
        <f t="shared" si="3"/>
        <v>13</v>
      </c>
      <c r="AP65" s="85">
        <f t="shared" si="1"/>
        <v>0</v>
      </c>
      <c r="AQ65" s="113"/>
      <c r="AR65" s="114"/>
      <c r="AS65" s="114"/>
      <c r="AT65" s="114"/>
      <c r="AU65" s="114"/>
    </row>
    <row r="66" spans="1:47" s="18" customFormat="1" x14ac:dyDescent="0.3">
      <c r="A66" s="84" t="s">
        <v>1036</v>
      </c>
      <c r="B66" s="84" t="s">
        <v>303</v>
      </c>
      <c r="C66" s="84" t="s">
        <v>2</v>
      </c>
      <c r="D66" s="83">
        <v>11</v>
      </c>
      <c r="E66" s="84" t="s">
        <v>304</v>
      </c>
      <c r="F66" s="84">
        <v>0</v>
      </c>
      <c r="G66" s="84"/>
      <c r="H66" s="84" t="s">
        <v>301</v>
      </c>
      <c r="I66" s="84" t="s">
        <v>305</v>
      </c>
      <c r="J66" s="84" t="s">
        <v>433</v>
      </c>
      <c r="K66" s="84" t="s">
        <v>551</v>
      </c>
      <c r="L66" s="84" t="s">
        <v>439</v>
      </c>
      <c r="M66" s="83"/>
      <c r="N66" s="85">
        <v>11</v>
      </c>
      <c r="O66" s="20">
        <v>0</v>
      </c>
      <c r="P66" s="21">
        <v>0</v>
      </c>
      <c r="Q66" s="22">
        <v>0</v>
      </c>
      <c r="R66" s="43">
        <f>N66-Q66</f>
        <v>11</v>
      </c>
      <c r="S66" s="24"/>
      <c r="T66" s="24"/>
      <c r="U66" s="24"/>
      <c r="V66" s="24"/>
      <c r="W66" s="66"/>
      <c r="X66" s="66"/>
      <c r="Y66" s="66"/>
      <c r="Z66" s="66"/>
      <c r="AA66" s="66"/>
      <c r="AB66" s="83">
        <v>5</v>
      </c>
      <c r="AC66" s="83">
        <v>6</v>
      </c>
      <c r="AD66" s="83"/>
      <c r="AE66" s="83"/>
      <c r="AF66" s="83"/>
      <c r="AG66" s="83"/>
      <c r="AH66" s="83"/>
      <c r="AI66" s="83"/>
      <c r="AJ66" s="83"/>
      <c r="AK66" s="83"/>
      <c r="AL66" s="83"/>
      <c r="AM66" s="26"/>
      <c r="AN66" s="26"/>
      <c r="AO66" s="83">
        <f t="shared" si="3"/>
        <v>11</v>
      </c>
      <c r="AP66" s="85">
        <f t="shared" ref="AP66:AP129" si="4">SUM(AM66:AN66)</f>
        <v>0</v>
      </c>
      <c r="AQ66" s="84"/>
      <c r="AR66" s="84"/>
      <c r="AS66" s="84"/>
      <c r="AT66" s="84"/>
      <c r="AU66" s="84"/>
    </row>
    <row r="67" spans="1:47" s="18" customFormat="1" x14ac:dyDescent="0.3">
      <c r="A67" s="84" t="s">
        <v>69</v>
      </c>
      <c r="B67" s="84" t="s">
        <v>230</v>
      </c>
      <c r="C67" s="84" t="s">
        <v>13</v>
      </c>
      <c r="D67" s="83">
        <v>26</v>
      </c>
      <c r="E67" s="84" t="s">
        <v>231</v>
      </c>
      <c r="F67" s="84" t="s">
        <v>328</v>
      </c>
      <c r="G67" s="84"/>
      <c r="H67" s="84" t="s">
        <v>232</v>
      </c>
      <c r="I67" s="84" t="s">
        <v>233</v>
      </c>
      <c r="J67" s="84" t="s">
        <v>552</v>
      </c>
      <c r="K67" s="84" t="s">
        <v>553</v>
      </c>
      <c r="L67" s="84" t="s">
        <v>404</v>
      </c>
      <c r="M67" s="83"/>
      <c r="N67" s="85">
        <v>26</v>
      </c>
      <c r="O67" s="20">
        <v>26</v>
      </c>
      <c r="P67" s="21">
        <v>0</v>
      </c>
      <c r="Q67" s="22">
        <v>0</v>
      </c>
      <c r="R67" s="43">
        <f>N67-Q67</f>
        <v>26</v>
      </c>
      <c r="S67" s="24"/>
      <c r="T67" s="24"/>
      <c r="U67" s="24"/>
      <c r="V67" s="24"/>
      <c r="W67" s="66">
        <v>17</v>
      </c>
      <c r="X67" s="66">
        <v>9</v>
      </c>
      <c r="Y67" s="66"/>
      <c r="Z67" s="66"/>
      <c r="AA67" s="66"/>
      <c r="AB67" s="83"/>
      <c r="AC67" s="83"/>
      <c r="AD67" s="83"/>
      <c r="AE67" s="83"/>
      <c r="AF67" s="83"/>
      <c r="AG67" s="83"/>
      <c r="AH67" s="83"/>
      <c r="AI67" s="83"/>
      <c r="AJ67" s="83"/>
      <c r="AK67" s="83"/>
      <c r="AL67" s="83"/>
      <c r="AM67" s="26"/>
      <c r="AN67" s="26"/>
      <c r="AO67" s="83">
        <f t="shared" si="3"/>
        <v>26</v>
      </c>
      <c r="AP67" s="85">
        <f t="shared" si="4"/>
        <v>0</v>
      </c>
      <c r="AQ67" s="84"/>
      <c r="AR67" s="84"/>
      <c r="AS67" s="84"/>
      <c r="AT67" s="84"/>
      <c r="AU67" s="84"/>
    </row>
    <row r="68" spans="1:47" s="18" customFormat="1" x14ac:dyDescent="0.3">
      <c r="A68" s="84" t="s">
        <v>69</v>
      </c>
      <c r="B68" s="84" t="s">
        <v>238</v>
      </c>
      <c r="C68" s="84" t="s">
        <v>13</v>
      </c>
      <c r="D68" s="83">
        <f>105-45</f>
        <v>60</v>
      </c>
      <c r="E68" s="84" t="s">
        <v>235</v>
      </c>
      <c r="F68" s="84" t="s">
        <v>239</v>
      </c>
      <c r="G68" s="84"/>
      <c r="H68" s="84" t="s">
        <v>240</v>
      </c>
      <c r="I68" s="84" t="s">
        <v>241</v>
      </c>
      <c r="J68" s="84" t="s">
        <v>555</v>
      </c>
      <c r="K68" s="84" t="s">
        <v>493</v>
      </c>
      <c r="L68" s="84" t="s">
        <v>40</v>
      </c>
      <c r="M68" s="83"/>
      <c r="N68" s="85">
        <v>60</v>
      </c>
      <c r="O68" s="20">
        <v>24</v>
      </c>
      <c r="P68" s="21">
        <v>22</v>
      </c>
      <c r="Q68" s="22">
        <v>14</v>
      </c>
      <c r="R68" s="43">
        <f>D68-Q68</f>
        <v>46</v>
      </c>
      <c r="S68" s="24"/>
      <c r="T68" s="24"/>
      <c r="U68" s="24"/>
      <c r="V68" s="24"/>
      <c r="W68" s="66">
        <v>46</v>
      </c>
      <c r="X68" s="66"/>
      <c r="Y68" s="66"/>
      <c r="Z68" s="66"/>
      <c r="AA68" s="66"/>
      <c r="AB68" s="83"/>
      <c r="AC68" s="83"/>
      <c r="AD68" s="83"/>
      <c r="AE68" s="83"/>
      <c r="AF68" s="83"/>
      <c r="AG68" s="83"/>
      <c r="AH68" s="83"/>
      <c r="AI68" s="83"/>
      <c r="AJ68" s="83"/>
      <c r="AK68" s="83"/>
      <c r="AL68" s="83"/>
      <c r="AM68" s="26"/>
      <c r="AN68" s="26"/>
      <c r="AO68" s="83">
        <f t="shared" si="3"/>
        <v>46</v>
      </c>
      <c r="AP68" s="85">
        <f t="shared" si="4"/>
        <v>0</v>
      </c>
      <c r="AQ68" s="84"/>
      <c r="AR68" s="84"/>
      <c r="AS68" s="84"/>
      <c r="AT68" s="84"/>
      <c r="AU68" s="84"/>
    </row>
    <row r="69" spans="1:47" s="18" customFormat="1" x14ac:dyDescent="0.3">
      <c r="A69" s="84" t="s">
        <v>69</v>
      </c>
      <c r="B69" s="84" t="s">
        <v>234</v>
      </c>
      <c r="C69" s="84" t="s">
        <v>13</v>
      </c>
      <c r="D69" s="83">
        <v>45</v>
      </c>
      <c r="E69" s="84" t="s">
        <v>235</v>
      </c>
      <c r="F69" s="84" t="s">
        <v>236</v>
      </c>
      <c r="G69" s="84"/>
      <c r="H69" s="84" t="s">
        <v>237</v>
      </c>
      <c r="I69" s="84"/>
      <c r="J69" s="84" t="s">
        <v>554</v>
      </c>
      <c r="K69" s="84" t="s">
        <v>437</v>
      </c>
      <c r="L69" s="84" t="s">
        <v>40</v>
      </c>
      <c r="M69" s="83">
        <v>5</v>
      </c>
      <c r="N69" s="85">
        <v>40</v>
      </c>
      <c r="O69" s="20">
        <v>0</v>
      </c>
      <c r="P69" s="21">
        <v>18</v>
      </c>
      <c r="Q69" s="22">
        <v>22</v>
      </c>
      <c r="R69" s="43">
        <f>N69-Q69</f>
        <v>18</v>
      </c>
      <c r="S69" s="24"/>
      <c r="T69" s="24"/>
      <c r="U69" s="24"/>
      <c r="V69" s="24"/>
      <c r="W69" s="66">
        <v>18</v>
      </c>
      <c r="X69" s="66"/>
      <c r="Y69" s="66"/>
      <c r="Z69" s="66"/>
      <c r="AA69" s="66"/>
      <c r="AB69" s="83"/>
      <c r="AC69" s="83"/>
      <c r="AD69" s="83"/>
      <c r="AE69" s="83"/>
      <c r="AF69" s="83"/>
      <c r="AG69" s="83"/>
      <c r="AH69" s="83"/>
      <c r="AI69" s="83"/>
      <c r="AJ69" s="83"/>
      <c r="AK69" s="83"/>
      <c r="AL69" s="83"/>
      <c r="AM69" s="26"/>
      <c r="AN69" s="26"/>
      <c r="AO69" s="83">
        <f t="shared" si="3"/>
        <v>18</v>
      </c>
      <c r="AP69" s="85">
        <f t="shared" si="4"/>
        <v>0</v>
      </c>
      <c r="AQ69" s="84"/>
      <c r="AR69" s="84"/>
      <c r="AS69" s="84"/>
      <c r="AT69" s="84"/>
      <c r="AU69" s="84"/>
    </row>
    <row r="70" spans="1:47" s="18" customFormat="1" x14ac:dyDescent="0.3">
      <c r="A70" s="84" t="s">
        <v>69</v>
      </c>
      <c r="B70" s="84" t="s">
        <v>242</v>
      </c>
      <c r="C70" s="84" t="s">
        <v>22</v>
      </c>
      <c r="D70" s="83">
        <v>12</v>
      </c>
      <c r="E70" s="84" t="s">
        <v>243</v>
      </c>
      <c r="F70" s="84" t="s">
        <v>318</v>
      </c>
      <c r="G70" s="84"/>
      <c r="H70" s="84" t="s">
        <v>41</v>
      </c>
      <c r="I70" s="84" t="s">
        <v>244</v>
      </c>
      <c r="J70" s="84" t="s">
        <v>386</v>
      </c>
      <c r="K70" s="84" t="s">
        <v>388</v>
      </c>
      <c r="L70" s="87" t="s">
        <v>404</v>
      </c>
      <c r="M70" s="83"/>
      <c r="N70" s="85">
        <v>12</v>
      </c>
      <c r="O70" s="20">
        <v>12</v>
      </c>
      <c r="P70" s="21">
        <v>0</v>
      </c>
      <c r="Q70" s="22">
        <v>0</v>
      </c>
      <c r="R70" s="43">
        <f>N70-Q70</f>
        <v>12</v>
      </c>
      <c r="S70" s="24"/>
      <c r="T70" s="24"/>
      <c r="U70" s="24"/>
      <c r="V70" s="24"/>
      <c r="W70" s="66"/>
      <c r="X70" s="66">
        <v>12</v>
      </c>
      <c r="Y70" s="66"/>
      <c r="Z70" s="66"/>
      <c r="AA70" s="66"/>
      <c r="AB70" s="83"/>
      <c r="AC70" s="83"/>
      <c r="AD70" s="83"/>
      <c r="AE70" s="83"/>
      <c r="AF70" s="83"/>
      <c r="AG70" s="83"/>
      <c r="AH70" s="83"/>
      <c r="AI70" s="83"/>
      <c r="AJ70" s="83"/>
      <c r="AK70" s="83"/>
      <c r="AL70" s="83"/>
      <c r="AM70" s="26"/>
      <c r="AN70" s="26"/>
      <c r="AO70" s="83">
        <f t="shared" si="3"/>
        <v>12</v>
      </c>
      <c r="AP70" s="85">
        <f t="shared" si="4"/>
        <v>0</v>
      </c>
      <c r="AQ70" s="84"/>
      <c r="AR70" s="84"/>
      <c r="AS70" s="84"/>
      <c r="AT70" s="84"/>
      <c r="AU70" s="84"/>
    </row>
    <row r="71" spans="1:47" s="18" customFormat="1" x14ac:dyDescent="0.3">
      <c r="A71" s="84" t="s">
        <v>1036</v>
      </c>
      <c r="B71" s="84" t="s">
        <v>325</v>
      </c>
      <c r="C71" s="84" t="s">
        <v>22</v>
      </c>
      <c r="D71" s="83">
        <v>12</v>
      </c>
      <c r="E71" s="84" t="s">
        <v>245</v>
      </c>
      <c r="F71" s="84" t="s">
        <v>90</v>
      </c>
      <c r="G71" s="84"/>
      <c r="H71" s="84" t="s">
        <v>193</v>
      </c>
      <c r="I71" s="84" t="s">
        <v>248</v>
      </c>
      <c r="J71" s="84"/>
      <c r="K71" s="84" t="s">
        <v>495</v>
      </c>
      <c r="L71" s="84" t="s">
        <v>484</v>
      </c>
      <c r="M71" s="83"/>
      <c r="N71" s="85">
        <v>12</v>
      </c>
      <c r="O71" s="20">
        <v>12</v>
      </c>
      <c r="P71" s="21">
        <v>0</v>
      </c>
      <c r="Q71" s="22">
        <v>0</v>
      </c>
      <c r="R71" s="43">
        <f>D71-Q71</f>
        <v>12</v>
      </c>
      <c r="S71" s="24"/>
      <c r="T71" s="24"/>
      <c r="U71" s="24"/>
      <c r="V71" s="24"/>
      <c r="W71" s="66"/>
      <c r="X71" s="66"/>
      <c r="Y71" s="66"/>
      <c r="Z71" s="66"/>
      <c r="AA71" s="66"/>
      <c r="AB71" s="83"/>
      <c r="AC71" s="83"/>
      <c r="AD71" s="83"/>
      <c r="AE71" s="83">
        <v>6</v>
      </c>
      <c r="AF71" s="83">
        <v>6</v>
      </c>
      <c r="AG71" s="83"/>
      <c r="AH71" s="83"/>
      <c r="AI71" s="83"/>
      <c r="AJ71" s="83"/>
      <c r="AK71" s="83"/>
      <c r="AL71" s="83"/>
      <c r="AM71" s="26"/>
      <c r="AN71" s="26"/>
      <c r="AO71" s="83">
        <f t="shared" si="3"/>
        <v>12</v>
      </c>
      <c r="AP71" s="85">
        <f t="shared" si="4"/>
        <v>0</v>
      </c>
      <c r="AQ71" s="84"/>
      <c r="AR71" s="84"/>
      <c r="AS71" s="84"/>
      <c r="AT71" s="84"/>
      <c r="AU71" s="84"/>
    </row>
    <row r="72" spans="1:47" s="18" customFormat="1" x14ac:dyDescent="0.3">
      <c r="A72" s="84" t="s">
        <v>69</v>
      </c>
      <c r="B72" s="84" t="s">
        <v>324</v>
      </c>
      <c r="C72" s="84" t="s">
        <v>22</v>
      </c>
      <c r="D72" s="83">
        <v>9</v>
      </c>
      <c r="E72" s="84" t="s">
        <v>245</v>
      </c>
      <c r="F72" s="84" t="s">
        <v>246</v>
      </c>
      <c r="G72" s="84"/>
      <c r="H72" s="84" t="s">
        <v>196</v>
      </c>
      <c r="I72" s="84" t="s">
        <v>247</v>
      </c>
      <c r="J72" s="84" t="s">
        <v>307</v>
      </c>
      <c r="K72" s="84" t="s">
        <v>494</v>
      </c>
      <c r="L72" s="84" t="s">
        <v>40</v>
      </c>
      <c r="M72" s="83"/>
      <c r="N72" s="85">
        <v>9</v>
      </c>
      <c r="O72" s="20">
        <v>5</v>
      </c>
      <c r="P72" s="21">
        <v>2</v>
      </c>
      <c r="Q72" s="22">
        <v>2</v>
      </c>
      <c r="R72" s="43">
        <f>D72-Q72</f>
        <v>7</v>
      </c>
      <c r="S72" s="24"/>
      <c r="T72" s="24"/>
      <c r="U72" s="24"/>
      <c r="V72" s="24"/>
      <c r="W72" s="66"/>
      <c r="X72" s="66">
        <v>7</v>
      </c>
      <c r="Y72" s="66"/>
      <c r="Z72" s="66"/>
      <c r="AA72" s="66"/>
      <c r="AB72" s="83"/>
      <c r="AC72" s="83"/>
      <c r="AD72" s="83"/>
      <c r="AE72" s="83"/>
      <c r="AF72" s="83"/>
      <c r="AG72" s="83"/>
      <c r="AH72" s="83"/>
      <c r="AI72" s="83"/>
      <c r="AJ72" s="83"/>
      <c r="AK72" s="83"/>
      <c r="AL72" s="83"/>
      <c r="AM72" s="26"/>
      <c r="AN72" s="26"/>
      <c r="AO72" s="83">
        <f t="shared" si="3"/>
        <v>7</v>
      </c>
      <c r="AP72" s="85">
        <f t="shared" si="4"/>
        <v>0</v>
      </c>
      <c r="AQ72" s="84"/>
      <c r="AR72" s="84"/>
      <c r="AS72" s="84"/>
      <c r="AT72" s="84"/>
      <c r="AU72" s="84"/>
    </row>
    <row r="73" spans="1:47" s="18" customFormat="1" x14ac:dyDescent="0.3">
      <c r="A73" s="84" t="s">
        <v>1036</v>
      </c>
      <c r="B73" s="84" t="s">
        <v>249</v>
      </c>
      <c r="C73" s="84" t="s">
        <v>22</v>
      </c>
      <c r="D73" s="83">
        <v>22</v>
      </c>
      <c r="E73" s="84" t="s">
        <v>250</v>
      </c>
      <c r="F73" s="84"/>
      <c r="G73" s="84"/>
      <c r="H73" s="84" t="s">
        <v>193</v>
      </c>
      <c r="I73" s="84" t="s">
        <v>251</v>
      </c>
      <c r="J73" s="84"/>
      <c r="K73" s="84" t="s">
        <v>496</v>
      </c>
      <c r="L73" s="84" t="s">
        <v>484</v>
      </c>
      <c r="M73" s="83"/>
      <c r="N73" s="85">
        <v>22</v>
      </c>
      <c r="O73" s="20">
        <v>22</v>
      </c>
      <c r="P73" s="21">
        <v>0</v>
      </c>
      <c r="Q73" s="22">
        <v>0</v>
      </c>
      <c r="R73" s="43">
        <f>D73-Q73</f>
        <v>22</v>
      </c>
      <c r="S73" s="24"/>
      <c r="T73" s="24"/>
      <c r="U73" s="24"/>
      <c r="V73" s="24"/>
      <c r="W73" s="66"/>
      <c r="X73" s="66"/>
      <c r="Y73" s="66"/>
      <c r="Z73" s="66"/>
      <c r="AA73" s="66"/>
      <c r="AB73" s="83">
        <v>11</v>
      </c>
      <c r="AC73" s="83">
        <v>11</v>
      </c>
      <c r="AD73" s="83"/>
      <c r="AE73" s="83"/>
      <c r="AF73" s="83"/>
      <c r="AG73" s="83"/>
      <c r="AH73" s="83"/>
      <c r="AI73" s="83"/>
      <c r="AJ73" s="83"/>
      <c r="AK73" s="83"/>
      <c r="AL73" s="83"/>
      <c r="AM73" s="26"/>
      <c r="AN73" s="26"/>
      <c r="AO73" s="83">
        <f t="shared" si="3"/>
        <v>22</v>
      </c>
      <c r="AP73" s="85">
        <f t="shared" si="4"/>
        <v>0</v>
      </c>
      <c r="AQ73" s="84"/>
      <c r="AR73" s="84"/>
      <c r="AS73" s="84"/>
      <c r="AT73" s="84"/>
      <c r="AU73" s="84"/>
    </row>
    <row r="74" spans="1:47" s="18" customFormat="1" x14ac:dyDescent="0.3">
      <c r="A74" s="84" t="s">
        <v>31</v>
      </c>
      <c r="B74" s="84" t="s">
        <v>319</v>
      </c>
      <c r="C74" s="84" t="s">
        <v>7</v>
      </c>
      <c r="D74" s="83">
        <v>72</v>
      </c>
      <c r="E74" s="84"/>
      <c r="F74" s="84" t="s">
        <v>6</v>
      </c>
      <c r="G74" s="84"/>
      <c r="H74" s="84" t="s">
        <v>41</v>
      </c>
      <c r="I74" s="84" t="s">
        <v>42</v>
      </c>
      <c r="J74" s="84" t="s">
        <v>320</v>
      </c>
      <c r="K74" s="84" t="s">
        <v>560</v>
      </c>
      <c r="L74" s="84" t="s">
        <v>439</v>
      </c>
      <c r="M74" s="83"/>
      <c r="N74" s="85">
        <v>72</v>
      </c>
      <c r="O74" s="20">
        <v>72</v>
      </c>
      <c r="P74" s="21">
        <v>0</v>
      </c>
      <c r="Q74" s="22">
        <v>0</v>
      </c>
      <c r="R74" s="43">
        <f>D74-Q74</f>
        <v>72</v>
      </c>
      <c r="S74" s="79"/>
      <c r="T74" s="79"/>
      <c r="U74" s="79"/>
      <c r="V74" s="79"/>
      <c r="W74" s="66"/>
      <c r="X74" s="66"/>
      <c r="Y74" s="66"/>
      <c r="Z74" s="66"/>
      <c r="AA74" s="66"/>
      <c r="AB74" s="83">
        <v>20</v>
      </c>
      <c r="AC74" s="83">
        <v>20</v>
      </c>
      <c r="AD74" s="83">
        <v>20</v>
      </c>
      <c r="AE74" s="83">
        <v>12</v>
      </c>
      <c r="AF74" s="83"/>
      <c r="AG74" s="83"/>
      <c r="AH74" s="83"/>
      <c r="AI74" s="83"/>
      <c r="AJ74" s="83"/>
      <c r="AK74" s="83"/>
      <c r="AL74" s="83"/>
      <c r="AM74" s="26"/>
      <c r="AN74" s="26"/>
      <c r="AO74" s="83">
        <f t="shared" si="3"/>
        <v>72</v>
      </c>
      <c r="AP74" s="85">
        <f t="shared" si="4"/>
        <v>0</v>
      </c>
      <c r="AQ74" s="84"/>
      <c r="AR74" s="84"/>
      <c r="AS74" s="84"/>
      <c r="AT74" s="84"/>
      <c r="AU74" s="84"/>
    </row>
    <row r="75" spans="1:47" s="18" customFormat="1" x14ac:dyDescent="0.3">
      <c r="A75" s="84" t="s">
        <v>31</v>
      </c>
      <c r="B75" s="84" t="s">
        <v>50</v>
      </c>
      <c r="C75" s="84" t="s">
        <v>19</v>
      </c>
      <c r="D75" s="83">
        <v>25</v>
      </c>
      <c r="E75" s="84"/>
      <c r="F75" s="84" t="s">
        <v>341</v>
      </c>
      <c r="G75" s="84"/>
      <c r="H75" s="84" t="s">
        <v>51</v>
      </c>
      <c r="I75" s="84" t="s">
        <v>52</v>
      </c>
      <c r="J75" s="84" t="s">
        <v>556</v>
      </c>
      <c r="K75" s="88" t="s">
        <v>375</v>
      </c>
      <c r="L75" s="87" t="s">
        <v>457</v>
      </c>
      <c r="M75" s="85"/>
      <c r="N75" s="85">
        <v>25</v>
      </c>
      <c r="O75" s="20">
        <v>25</v>
      </c>
      <c r="P75" s="21">
        <v>0</v>
      </c>
      <c r="Q75" s="22">
        <v>0</v>
      </c>
      <c r="R75" s="43">
        <f>N75-Q75</f>
        <v>25</v>
      </c>
      <c r="S75" s="81"/>
      <c r="T75" s="81"/>
      <c r="U75" s="81"/>
      <c r="V75" s="81"/>
      <c r="W75" s="67"/>
      <c r="X75" s="67">
        <v>4</v>
      </c>
      <c r="Y75" s="67">
        <v>16</v>
      </c>
      <c r="Z75" s="67">
        <v>5</v>
      </c>
      <c r="AA75" s="67"/>
      <c r="AB75" s="85"/>
      <c r="AC75" s="85"/>
      <c r="AD75" s="85"/>
      <c r="AE75" s="85"/>
      <c r="AF75" s="85"/>
      <c r="AG75" s="85"/>
      <c r="AH75" s="85"/>
      <c r="AI75" s="85"/>
      <c r="AJ75" s="85"/>
      <c r="AK75" s="85"/>
      <c r="AL75" s="85"/>
      <c r="AM75" s="25"/>
      <c r="AN75" s="25"/>
      <c r="AO75" s="83">
        <f t="shared" si="3"/>
        <v>25</v>
      </c>
      <c r="AP75" s="85">
        <f t="shared" si="4"/>
        <v>0</v>
      </c>
      <c r="AQ75" s="84"/>
      <c r="AR75" s="84"/>
      <c r="AS75" s="84"/>
      <c r="AT75" s="84"/>
      <c r="AU75" s="84"/>
    </row>
    <row r="76" spans="1:47" s="63" customFormat="1" x14ac:dyDescent="0.3">
      <c r="A76" s="84" t="s">
        <v>31</v>
      </c>
      <c r="B76" s="84" t="s">
        <v>56</v>
      </c>
      <c r="C76" s="84" t="s">
        <v>7</v>
      </c>
      <c r="D76" s="83">
        <v>25</v>
      </c>
      <c r="E76" s="84"/>
      <c r="F76" s="84" t="s">
        <v>342</v>
      </c>
      <c r="G76" s="84"/>
      <c r="H76" s="84" t="s">
        <v>57</v>
      </c>
      <c r="I76" s="84" t="s">
        <v>58</v>
      </c>
      <c r="J76" s="84" t="s">
        <v>561</v>
      </c>
      <c r="K76" s="84" t="s">
        <v>562</v>
      </c>
      <c r="L76" s="87" t="s">
        <v>457</v>
      </c>
      <c r="M76" s="83"/>
      <c r="N76" s="85">
        <v>25</v>
      </c>
      <c r="O76" s="20">
        <v>25</v>
      </c>
      <c r="P76" s="21">
        <v>0</v>
      </c>
      <c r="Q76" s="22">
        <v>0</v>
      </c>
      <c r="R76" s="43">
        <f>D76-Q76</f>
        <v>25</v>
      </c>
      <c r="S76" s="79"/>
      <c r="T76" s="79"/>
      <c r="U76" s="79"/>
      <c r="V76" s="79"/>
      <c r="W76" s="66"/>
      <c r="X76" s="66"/>
      <c r="Y76" s="66">
        <v>20</v>
      </c>
      <c r="Z76" s="66">
        <v>5</v>
      </c>
      <c r="AA76" s="66"/>
      <c r="AB76" s="83"/>
      <c r="AC76" s="83"/>
      <c r="AD76" s="83"/>
      <c r="AE76" s="83"/>
      <c r="AF76" s="83"/>
      <c r="AG76" s="83"/>
      <c r="AH76" s="83"/>
      <c r="AI76" s="83"/>
      <c r="AJ76" s="83"/>
      <c r="AK76" s="83"/>
      <c r="AL76" s="83"/>
      <c r="AM76" s="26"/>
      <c r="AN76" s="26"/>
      <c r="AO76" s="83">
        <f t="shared" si="3"/>
        <v>25</v>
      </c>
      <c r="AP76" s="85">
        <f t="shared" si="4"/>
        <v>0</v>
      </c>
      <c r="AQ76" s="84"/>
      <c r="AR76" s="84"/>
      <c r="AS76" s="84"/>
      <c r="AT76" s="84"/>
      <c r="AU76" s="84"/>
    </row>
    <row r="77" spans="1:47" s="80" customFormat="1" x14ac:dyDescent="0.3">
      <c r="A77" s="84" t="s">
        <v>31</v>
      </c>
      <c r="B77" s="84" t="s">
        <v>313</v>
      </c>
      <c r="C77" s="84" t="s">
        <v>21</v>
      </c>
      <c r="D77" s="83">
        <v>14</v>
      </c>
      <c r="E77" s="84"/>
      <c r="F77" s="84" t="s">
        <v>23</v>
      </c>
      <c r="G77" s="84"/>
      <c r="H77" s="84"/>
      <c r="I77" s="84"/>
      <c r="J77" s="84" t="s">
        <v>482</v>
      </c>
      <c r="K77" s="84" t="s">
        <v>567</v>
      </c>
      <c r="L77" s="84" t="s">
        <v>459</v>
      </c>
      <c r="M77" s="83"/>
      <c r="N77" s="85">
        <v>14</v>
      </c>
      <c r="O77" s="3">
        <v>14</v>
      </c>
      <c r="P77" s="4">
        <v>0</v>
      </c>
      <c r="Q77" s="5">
        <v>0</v>
      </c>
      <c r="R77" s="42">
        <f>D77-Q77</f>
        <v>14</v>
      </c>
      <c r="S77" s="79"/>
      <c r="T77" s="79"/>
      <c r="U77" s="79"/>
      <c r="V77" s="79"/>
      <c r="W77" s="66"/>
      <c r="X77" s="66"/>
      <c r="Y77" s="66">
        <v>7</v>
      </c>
      <c r="Z77" s="66">
        <v>7</v>
      </c>
      <c r="AA77" s="66"/>
      <c r="AB77" s="83"/>
      <c r="AC77" s="83"/>
      <c r="AD77" s="83"/>
      <c r="AE77" s="83"/>
      <c r="AF77" s="83"/>
      <c r="AG77" s="83"/>
      <c r="AH77" s="83"/>
      <c r="AI77" s="83"/>
      <c r="AJ77" s="83"/>
      <c r="AK77" s="83"/>
      <c r="AL77" s="83"/>
      <c r="AM77" s="26"/>
      <c r="AN77" s="26"/>
      <c r="AO77" s="83">
        <f t="shared" si="3"/>
        <v>14</v>
      </c>
      <c r="AP77" s="85">
        <f t="shared" si="4"/>
        <v>0</v>
      </c>
      <c r="AQ77" s="84"/>
      <c r="AR77" s="84"/>
      <c r="AS77" s="84"/>
      <c r="AT77" s="84"/>
      <c r="AU77" s="84"/>
    </row>
    <row r="78" spans="1:47" s="55" customFormat="1" x14ac:dyDescent="0.3">
      <c r="A78" s="84" t="s">
        <v>31</v>
      </c>
      <c r="B78" s="84" t="s">
        <v>38</v>
      </c>
      <c r="C78" s="84" t="s">
        <v>1</v>
      </c>
      <c r="D78" s="83">
        <v>98</v>
      </c>
      <c r="E78" s="84"/>
      <c r="F78" s="84" t="s">
        <v>573</v>
      </c>
      <c r="G78" s="84">
        <v>13</v>
      </c>
      <c r="H78" s="84" t="s">
        <v>39</v>
      </c>
      <c r="I78" s="84"/>
      <c r="J78" s="84" t="s">
        <v>448</v>
      </c>
      <c r="K78" s="84" t="s">
        <v>449</v>
      </c>
      <c r="L78" s="84" t="s">
        <v>40</v>
      </c>
      <c r="M78" s="83">
        <v>12</v>
      </c>
      <c r="N78" s="85">
        <v>66</v>
      </c>
      <c r="O78" s="20">
        <v>51</v>
      </c>
      <c r="P78" s="21">
        <v>15</v>
      </c>
      <c r="Q78" s="22">
        <v>20</v>
      </c>
      <c r="R78" s="43">
        <f>D78-N78</f>
        <v>32</v>
      </c>
      <c r="S78" s="24"/>
      <c r="T78" s="24"/>
      <c r="U78" s="24"/>
      <c r="V78" s="24"/>
      <c r="W78" s="66">
        <v>15</v>
      </c>
      <c r="X78" s="66">
        <v>10</v>
      </c>
      <c r="Y78" s="66">
        <v>7</v>
      </c>
      <c r="Z78" s="66"/>
      <c r="AA78" s="66"/>
      <c r="AB78" s="83"/>
      <c r="AC78" s="83"/>
      <c r="AD78" s="83"/>
      <c r="AE78" s="83"/>
      <c r="AF78" s="83"/>
      <c r="AG78" s="83"/>
      <c r="AH78" s="83"/>
      <c r="AI78" s="83"/>
      <c r="AJ78" s="83"/>
      <c r="AK78" s="83"/>
      <c r="AL78" s="83"/>
      <c r="AM78" s="26"/>
      <c r="AN78" s="26"/>
      <c r="AO78" s="83">
        <f t="shared" si="3"/>
        <v>32</v>
      </c>
      <c r="AP78" s="85">
        <f t="shared" si="4"/>
        <v>0</v>
      </c>
      <c r="AQ78" s="84"/>
      <c r="AR78" s="84"/>
      <c r="AS78" s="84"/>
      <c r="AT78" s="84"/>
      <c r="AU78" s="84"/>
    </row>
    <row r="79" spans="1:47" s="18" customFormat="1" x14ac:dyDescent="0.3">
      <c r="A79" s="84" t="s">
        <v>31</v>
      </c>
      <c r="B79" s="84" t="s">
        <v>59</v>
      </c>
      <c r="C79" s="84" t="s">
        <v>1</v>
      </c>
      <c r="D79" s="83">
        <v>97</v>
      </c>
      <c r="E79" s="84"/>
      <c r="F79" s="84" t="s">
        <v>5</v>
      </c>
      <c r="G79" s="84"/>
      <c r="H79" s="84" t="s">
        <v>60</v>
      </c>
      <c r="I79" s="84"/>
      <c r="J79" s="87" t="s">
        <v>378</v>
      </c>
      <c r="K79" s="88" t="s">
        <v>257</v>
      </c>
      <c r="L79" s="88" t="s">
        <v>257</v>
      </c>
      <c r="M79" s="85">
        <v>35</v>
      </c>
      <c r="N79" s="85">
        <v>39</v>
      </c>
      <c r="O79" s="20">
        <v>0</v>
      </c>
      <c r="P79" s="21">
        <v>0</v>
      </c>
      <c r="Q79" s="22">
        <v>39</v>
      </c>
      <c r="R79" s="43">
        <f>N79-Q79</f>
        <v>0</v>
      </c>
      <c r="S79" s="24"/>
      <c r="T79" s="24"/>
      <c r="U79" s="24"/>
      <c r="V79" s="24"/>
      <c r="W79" s="67"/>
      <c r="X79" s="67"/>
      <c r="Y79" s="67"/>
      <c r="Z79" s="67"/>
      <c r="AA79" s="67"/>
      <c r="AB79" s="85"/>
      <c r="AC79" s="85"/>
      <c r="AD79" s="85"/>
      <c r="AE79" s="85"/>
      <c r="AF79" s="85"/>
      <c r="AG79" s="85"/>
      <c r="AH79" s="85"/>
      <c r="AI79" s="85"/>
      <c r="AJ79" s="85"/>
      <c r="AK79" s="85"/>
      <c r="AL79" s="85"/>
      <c r="AM79" s="25"/>
      <c r="AN79" s="25"/>
      <c r="AO79" s="83">
        <f t="shared" si="3"/>
        <v>0</v>
      </c>
      <c r="AP79" s="85">
        <f t="shared" si="4"/>
        <v>0</v>
      </c>
      <c r="AQ79" s="84"/>
      <c r="AR79" s="84"/>
      <c r="AS79" s="84"/>
      <c r="AT79" s="84"/>
      <c r="AU79" s="84"/>
    </row>
    <row r="80" spans="1:47" s="55" customFormat="1" x14ac:dyDescent="0.3">
      <c r="A80" s="84" t="s">
        <v>31</v>
      </c>
      <c r="B80" s="84" t="s">
        <v>334</v>
      </c>
      <c r="C80" s="84" t="s">
        <v>1</v>
      </c>
      <c r="D80" s="83">
        <v>90</v>
      </c>
      <c r="E80" s="84"/>
      <c r="F80" s="84" t="s">
        <v>392</v>
      </c>
      <c r="G80" s="84"/>
      <c r="H80" s="84"/>
      <c r="I80" s="84"/>
      <c r="J80" s="86" t="s">
        <v>393</v>
      </c>
      <c r="K80" s="84" t="s">
        <v>406</v>
      </c>
      <c r="L80" s="87" t="s">
        <v>404</v>
      </c>
      <c r="M80" s="85"/>
      <c r="N80" s="85">
        <v>90</v>
      </c>
      <c r="O80" s="3">
        <v>90</v>
      </c>
      <c r="P80" s="4">
        <v>0</v>
      </c>
      <c r="Q80" s="5">
        <v>0</v>
      </c>
      <c r="R80" s="42">
        <f>N80-Q80</f>
        <v>90</v>
      </c>
      <c r="S80" s="23"/>
      <c r="T80" s="24"/>
      <c r="U80" s="24"/>
      <c r="V80" s="24"/>
      <c r="W80" s="67"/>
      <c r="X80" s="67">
        <v>40</v>
      </c>
      <c r="Y80" s="67">
        <v>40</v>
      </c>
      <c r="Z80" s="67">
        <v>10</v>
      </c>
      <c r="AA80" s="67"/>
      <c r="AB80" s="85"/>
      <c r="AC80" s="85"/>
      <c r="AD80" s="85"/>
      <c r="AE80" s="85"/>
      <c r="AF80" s="85"/>
      <c r="AG80" s="85"/>
      <c r="AH80" s="85"/>
      <c r="AI80" s="85"/>
      <c r="AJ80" s="85"/>
      <c r="AK80" s="85"/>
      <c r="AL80" s="85"/>
      <c r="AM80" s="25"/>
      <c r="AN80" s="25"/>
      <c r="AO80" s="83">
        <f t="shared" si="3"/>
        <v>90</v>
      </c>
      <c r="AP80" s="85">
        <f t="shared" si="4"/>
        <v>0</v>
      </c>
      <c r="AQ80" s="87"/>
      <c r="AR80" s="84"/>
      <c r="AS80" s="84"/>
      <c r="AT80" s="84"/>
      <c r="AU80" s="84"/>
    </row>
    <row r="81" spans="1:47" s="80" customFormat="1" x14ac:dyDescent="0.3">
      <c r="A81" s="84" t="s">
        <v>31</v>
      </c>
      <c r="B81" s="84" t="s">
        <v>333</v>
      </c>
      <c r="C81" s="84" t="s">
        <v>8</v>
      </c>
      <c r="D81" s="83">
        <v>70</v>
      </c>
      <c r="E81" s="84"/>
      <c r="F81" s="84" t="s">
        <v>335</v>
      </c>
      <c r="G81" s="84"/>
      <c r="H81" s="84"/>
      <c r="I81" s="84"/>
      <c r="J81" s="84" t="s">
        <v>438</v>
      </c>
      <c r="K81" s="84" t="s">
        <v>440</v>
      </c>
      <c r="L81" s="87" t="s">
        <v>457</v>
      </c>
      <c r="M81" s="83"/>
      <c r="N81" s="85">
        <v>70</v>
      </c>
      <c r="O81" s="20">
        <v>70</v>
      </c>
      <c r="P81" s="21">
        <v>0</v>
      </c>
      <c r="Q81" s="22">
        <v>0</v>
      </c>
      <c r="R81" s="43">
        <f>D81-Q81</f>
        <v>70</v>
      </c>
      <c r="S81" s="24"/>
      <c r="T81" s="24"/>
      <c r="U81" s="24"/>
      <c r="V81" s="24"/>
      <c r="W81" s="66"/>
      <c r="X81" s="66"/>
      <c r="Y81" s="66">
        <v>30</v>
      </c>
      <c r="Z81" s="66">
        <v>30</v>
      </c>
      <c r="AA81" s="66">
        <v>10</v>
      </c>
      <c r="AB81" s="83"/>
      <c r="AC81" s="83"/>
      <c r="AD81" s="83"/>
      <c r="AE81" s="83"/>
      <c r="AF81" s="83"/>
      <c r="AG81" s="83"/>
      <c r="AH81" s="83"/>
      <c r="AI81" s="83"/>
      <c r="AJ81" s="83"/>
      <c r="AK81" s="83"/>
      <c r="AL81" s="83"/>
      <c r="AM81" s="26"/>
      <c r="AN81" s="26"/>
      <c r="AO81" s="83">
        <f t="shared" si="3"/>
        <v>70</v>
      </c>
      <c r="AP81" s="85">
        <f t="shared" si="4"/>
        <v>0</v>
      </c>
      <c r="AQ81" s="87"/>
      <c r="AR81" s="84"/>
      <c r="AS81" s="84"/>
      <c r="AT81" s="84"/>
      <c r="AU81" s="84"/>
    </row>
    <row r="82" spans="1:47" s="80" customFormat="1" x14ac:dyDescent="0.3">
      <c r="A82" s="84" t="s">
        <v>31</v>
      </c>
      <c r="B82" s="84" t="s">
        <v>44</v>
      </c>
      <c r="C82" s="84" t="s">
        <v>15</v>
      </c>
      <c r="D82" s="83">
        <v>39</v>
      </c>
      <c r="E82" s="84"/>
      <c r="F82" s="84" t="s">
        <v>347</v>
      </c>
      <c r="G82" s="84"/>
      <c r="H82" s="84" t="s">
        <v>45</v>
      </c>
      <c r="I82" s="84" t="s">
        <v>46</v>
      </c>
      <c r="J82" s="84" t="s">
        <v>461</v>
      </c>
      <c r="K82" s="84" t="s">
        <v>462</v>
      </c>
      <c r="L82" s="87" t="s">
        <v>457</v>
      </c>
      <c r="M82" s="83"/>
      <c r="N82" s="85">
        <v>39</v>
      </c>
      <c r="O82" s="20">
        <v>39</v>
      </c>
      <c r="P82" s="21">
        <v>0</v>
      </c>
      <c r="Q82" s="22">
        <v>0</v>
      </c>
      <c r="R82" s="43">
        <f>D82-Q82</f>
        <v>39</v>
      </c>
      <c r="S82" s="24"/>
      <c r="T82" s="24"/>
      <c r="U82" s="24"/>
      <c r="V82" s="24"/>
      <c r="W82" s="66"/>
      <c r="X82" s="66"/>
      <c r="Y82" s="66">
        <v>27</v>
      </c>
      <c r="Z82" s="66">
        <v>12</v>
      </c>
      <c r="AA82" s="66"/>
      <c r="AB82" s="83"/>
      <c r="AC82" s="83"/>
      <c r="AD82" s="83"/>
      <c r="AE82" s="83"/>
      <c r="AF82" s="83"/>
      <c r="AG82" s="83"/>
      <c r="AH82" s="83"/>
      <c r="AI82" s="83"/>
      <c r="AJ82" s="83"/>
      <c r="AK82" s="83"/>
      <c r="AL82" s="83"/>
      <c r="AM82" s="26"/>
      <c r="AN82" s="26"/>
      <c r="AO82" s="83">
        <f t="shared" si="3"/>
        <v>39</v>
      </c>
      <c r="AP82" s="85">
        <f t="shared" si="4"/>
        <v>0</v>
      </c>
      <c r="AQ82" s="87"/>
      <c r="AR82" s="84"/>
      <c r="AS82" s="84"/>
      <c r="AT82" s="84"/>
      <c r="AU82" s="84"/>
    </row>
    <row r="83" spans="1:47" s="63" customFormat="1" x14ac:dyDescent="0.3">
      <c r="A83" s="84" t="s">
        <v>31</v>
      </c>
      <c r="B83" s="84" t="s">
        <v>47</v>
      </c>
      <c r="C83" s="84" t="s">
        <v>1</v>
      </c>
      <c r="D83" s="83">
        <v>30</v>
      </c>
      <c r="E83" s="84"/>
      <c r="F83" s="84" t="s">
        <v>344</v>
      </c>
      <c r="G83" s="84">
        <v>0</v>
      </c>
      <c r="H83" s="84" t="s">
        <v>48</v>
      </c>
      <c r="I83" s="84" t="s">
        <v>49</v>
      </c>
      <c r="J83" s="84" t="s">
        <v>330</v>
      </c>
      <c r="K83" s="84" t="s">
        <v>559</v>
      </c>
      <c r="L83" s="84" t="s">
        <v>404</v>
      </c>
      <c r="M83" s="83"/>
      <c r="N83" s="85">
        <v>30</v>
      </c>
      <c r="O83" s="20">
        <v>30</v>
      </c>
      <c r="P83" s="21">
        <v>0</v>
      </c>
      <c r="Q83" s="22">
        <v>0</v>
      </c>
      <c r="R83" s="43">
        <f>D83-Q83</f>
        <v>30</v>
      </c>
      <c r="S83" s="24"/>
      <c r="T83" s="24"/>
      <c r="U83" s="24"/>
      <c r="V83" s="24"/>
      <c r="W83" s="66">
        <v>10</v>
      </c>
      <c r="X83" s="66">
        <v>20</v>
      </c>
      <c r="Y83" s="66"/>
      <c r="Z83" s="66"/>
      <c r="AA83" s="66"/>
      <c r="AB83" s="83"/>
      <c r="AC83" s="83"/>
      <c r="AD83" s="83"/>
      <c r="AE83" s="83"/>
      <c r="AF83" s="83"/>
      <c r="AG83" s="83"/>
      <c r="AH83" s="83"/>
      <c r="AI83" s="83"/>
      <c r="AJ83" s="83"/>
      <c r="AK83" s="83"/>
      <c r="AL83" s="83"/>
      <c r="AM83" s="26"/>
      <c r="AN83" s="26"/>
      <c r="AO83" s="83">
        <f t="shared" si="3"/>
        <v>30</v>
      </c>
      <c r="AP83" s="85">
        <f t="shared" si="4"/>
        <v>0</v>
      </c>
      <c r="AQ83" s="84"/>
      <c r="AR83" s="84"/>
      <c r="AS83" s="84"/>
      <c r="AT83" s="84"/>
      <c r="AU83" s="84"/>
    </row>
    <row r="84" spans="1:47" s="80" customFormat="1" x14ac:dyDescent="0.3">
      <c r="A84" s="84" t="s">
        <v>31</v>
      </c>
      <c r="B84" s="84" t="s">
        <v>447</v>
      </c>
      <c r="C84" s="84" t="s">
        <v>1</v>
      </c>
      <c r="D84" s="83">
        <v>21</v>
      </c>
      <c r="E84" s="84"/>
      <c r="F84" s="84" t="s">
        <v>340</v>
      </c>
      <c r="G84" s="84"/>
      <c r="H84" s="84" t="s">
        <v>67</v>
      </c>
      <c r="I84" s="84" t="s">
        <v>68</v>
      </c>
      <c r="J84" s="84" t="s">
        <v>563</v>
      </c>
      <c r="K84" s="84" t="s">
        <v>564</v>
      </c>
      <c r="L84" s="84" t="s">
        <v>439</v>
      </c>
      <c r="M84" s="83"/>
      <c r="N84" s="85">
        <v>21</v>
      </c>
      <c r="O84" s="20">
        <v>21</v>
      </c>
      <c r="P84" s="21">
        <v>0</v>
      </c>
      <c r="Q84" s="22">
        <v>0</v>
      </c>
      <c r="R84" s="43">
        <f>D84-Q84</f>
        <v>21</v>
      </c>
      <c r="S84" s="24"/>
      <c r="T84" s="24"/>
      <c r="U84" s="24"/>
      <c r="V84" s="24"/>
      <c r="W84" s="66"/>
      <c r="X84" s="66"/>
      <c r="Y84" s="66"/>
      <c r="Z84" s="66"/>
      <c r="AA84" s="66"/>
      <c r="AB84" s="83">
        <v>10</v>
      </c>
      <c r="AC84" s="83">
        <v>11</v>
      </c>
      <c r="AD84" s="83"/>
      <c r="AE84" s="83"/>
      <c r="AF84" s="83"/>
      <c r="AG84" s="83"/>
      <c r="AH84" s="83"/>
      <c r="AI84" s="83"/>
      <c r="AJ84" s="83"/>
      <c r="AK84" s="83"/>
      <c r="AL84" s="83"/>
      <c r="AM84" s="26"/>
      <c r="AN84" s="26"/>
      <c r="AO84" s="83">
        <f t="shared" si="3"/>
        <v>21</v>
      </c>
      <c r="AP84" s="85">
        <f t="shared" si="4"/>
        <v>0</v>
      </c>
      <c r="AQ84" s="84"/>
      <c r="AR84" s="84"/>
      <c r="AS84" s="84"/>
      <c r="AT84" s="84"/>
      <c r="AU84" s="84"/>
    </row>
    <row r="85" spans="1:47" s="18" customFormat="1" x14ac:dyDescent="0.3">
      <c r="A85" s="84" t="s">
        <v>31</v>
      </c>
      <c r="B85" s="84" t="s">
        <v>59</v>
      </c>
      <c r="C85" s="84" t="s">
        <v>1</v>
      </c>
      <c r="D85" s="83">
        <v>14</v>
      </c>
      <c r="E85" s="84"/>
      <c r="F85" s="84" t="s">
        <v>25</v>
      </c>
      <c r="G85" s="84"/>
      <c r="H85" s="84"/>
      <c r="I85" s="84"/>
      <c r="J85" s="87" t="s">
        <v>379</v>
      </c>
      <c r="K85" s="88" t="s">
        <v>374</v>
      </c>
      <c r="L85" s="84" t="s">
        <v>40</v>
      </c>
      <c r="M85" s="85"/>
      <c r="N85" s="85">
        <v>14</v>
      </c>
      <c r="O85" s="20">
        <v>0</v>
      </c>
      <c r="P85" s="21">
        <v>14</v>
      </c>
      <c r="Q85" s="22">
        <v>0</v>
      </c>
      <c r="R85" s="43">
        <f>N85-Q85</f>
        <v>14</v>
      </c>
      <c r="S85" s="23"/>
      <c r="T85" s="23"/>
      <c r="U85" s="23"/>
      <c r="V85" s="23"/>
      <c r="W85" s="67">
        <v>14</v>
      </c>
      <c r="X85" s="67"/>
      <c r="Y85" s="67"/>
      <c r="Z85" s="67"/>
      <c r="AA85" s="67"/>
      <c r="AB85" s="85"/>
      <c r="AC85" s="85"/>
      <c r="AD85" s="85"/>
      <c r="AE85" s="85"/>
      <c r="AF85" s="85"/>
      <c r="AG85" s="85"/>
      <c r="AH85" s="85"/>
      <c r="AI85" s="85"/>
      <c r="AJ85" s="85"/>
      <c r="AK85" s="85"/>
      <c r="AL85" s="85"/>
      <c r="AM85" s="25"/>
      <c r="AN85" s="25"/>
      <c r="AO85" s="83">
        <f t="shared" si="3"/>
        <v>14</v>
      </c>
      <c r="AP85" s="85">
        <f t="shared" si="4"/>
        <v>0</v>
      </c>
      <c r="AQ85" s="84"/>
      <c r="AR85" s="84"/>
      <c r="AS85" s="84"/>
      <c r="AT85" s="84"/>
      <c r="AU85" s="84"/>
    </row>
    <row r="86" spans="1:47" s="18" customFormat="1" x14ac:dyDescent="0.3">
      <c r="A86" s="84" t="s">
        <v>31</v>
      </c>
      <c r="B86" s="84" t="s">
        <v>53</v>
      </c>
      <c r="C86" s="84" t="s">
        <v>17</v>
      </c>
      <c r="D86" s="83">
        <v>12</v>
      </c>
      <c r="E86" s="84"/>
      <c r="F86" s="84" t="s">
        <v>480</v>
      </c>
      <c r="G86" s="84">
        <v>-2</v>
      </c>
      <c r="H86" s="84" t="s">
        <v>54</v>
      </c>
      <c r="I86" s="84" t="s">
        <v>55</v>
      </c>
      <c r="J86" s="84" t="s">
        <v>565</v>
      </c>
      <c r="K86" s="84" t="s">
        <v>566</v>
      </c>
      <c r="L86" s="84" t="s">
        <v>459</v>
      </c>
      <c r="M86" s="83"/>
      <c r="N86" s="85">
        <v>12</v>
      </c>
      <c r="O86" s="20">
        <v>11</v>
      </c>
      <c r="P86" s="21">
        <v>0</v>
      </c>
      <c r="Q86" s="22">
        <v>0</v>
      </c>
      <c r="R86" s="43">
        <f>D86-Q86</f>
        <v>12</v>
      </c>
      <c r="S86" s="24"/>
      <c r="T86" s="24"/>
      <c r="U86" s="24"/>
      <c r="V86" s="24"/>
      <c r="W86" s="66"/>
      <c r="X86" s="66"/>
      <c r="Y86" s="66">
        <v>5</v>
      </c>
      <c r="Z86" s="66">
        <v>7</v>
      </c>
      <c r="AA86" s="66"/>
      <c r="AB86" s="83"/>
      <c r="AC86" s="83"/>
      <c r="AD86" s="83"/>
      <c r="AE86" s="83"/>
      <c r="AF86" s="83"/>
      <c r="AG86" s="83"/>
      <c r="AH86" s="83"/>
      <c r="AI86" s="83"/>
      <c r="AJ86" s="83"/>
      <c r="AK86" s="83"/>
      <c r="AL86" s="83"/>
      <c r="AM86" s="26"/>
      <c r="AN86" s="26"/>
      <c r="AO86" s="99">
        <f t="shared" si="3"/>
        <v>12</v>
      </c>
      <c r="AP86" s="85">
        <f t="shared" si="4"/>
        <v>0</v>
      </c>
      <c r="AQ86" s="84"/>
      <c r="AR86" s="84"/>
      <c r="AS86" s="84"/>
      <c r="AT86" s="84"/>
      <c r="AU86" s="84"/>
    </row>
    <row r="87" spans="1:47" s="18" customFormat="1" x14ac:dyDescent="0.3">
      <c r="A87" s="87" t="s">
        <v>31</v>
      </c>
      <c r="B87" s="87" t="s">
        <v>332</v>
      </c>
      <c r="C87" s="87" t="s">
        <v>1</v>
      </c>
      <c r="D87" s="85">
        <v>10</v>
      </c>
      <c r="E87" s="87"/>
      <c r="F87" s="87" t="s">
        <v>29</v>
      </c>
      <c r="G87" s="87"/>
      <c r="H87" s="87"/>
      <c r="I87" s="87"/>
      <c r="J87" s="87" t="s">
        <v>558</v>
      </c>
      <c r="K87" s="87" t="s">
        <v>413</v>
      </c>
      <c r="L87" s="84" t="s">
        <v>40</v>
      </c>
      <c r="M87" s="85"/>
      <c r="N87" s="85">
        <v>10</v>
      </c>
      <c r="O87" s="20">
        <v>10</v>
      </c>
      <c r="P87" s="21">
        <v>0</v>
      </c>
      <c r="Q87" s="22">
        <v>0</v>
      </c>
      <c r="R87" s="43">
        <f>N87-Q87</f>
        <v>10</v>
      </c>
      <c r="S87" s="23"/>
      <c r="T87" s="23"/>
      <c r="U87" s="23"/>
      <c r="V87" s="23"/>
      <c r="W87" s="67">
        <v>10</v>
      </c>
      <c r="X87" s="67"/>
      <c r="Y87" s="67"/>
      <c r="Z87" s="67"/>
      <c r="AA87" s="67"/>
      <c r="AB87" s="85"/>
      <c r="AC87" s="85"/>
      <c r="AD87" s="85"/>
      <c r="AE87" s="85"/>
      <c r="AF87" s="85"/>
      <c r="AG87" s="85"/>
      <c r="AH87" s="85"/>
      <c r="AI87" s="85"/>
      <c r="AJ87" s="85"/>
      <c r="AK87" s="85"/>
      <c r="AL87" s="85"/>
      <c r="AM87" s="25"/>
      <c r="AN87" s="25"/>
      <c r="AO87" s="83">
        <f t="shared" si="3"/>
        <v>10</v>
      </c>
      <c r="AP87" s="85">
        <f t="shared" si="4"/>
        <v>0</v>
      </c>
      <c r="AQ87" s="84"/>
      <c r="AR87" s="84"/>
      <c r="AS87" s="84"/>
      <c r="AT87" s="84"/>
      <c r="AU87" s="84"/>
    </row>
    <row r="88" spans="1:47" s="63" customFormat="1" x14ac:dyDescent="0.3">
      <c r="A88" s="84" t="s">
        <v>31</v>
      </c>
      <c r="B88" s="84" t="s">
        <v>331</v>
      </c>
      <c r="C88" s="84" t="s">
        <v>1</v>
      </c>
      <c r="D88" s="83">
        <v>10</v>
      </c>
      <c r="E88" s="84"/>
      <c r="F88" s="84" t="s">
        <v>28</v>
      </c>
      <c r="G88" s="84"/>
      <c r="H88" s="84"/>
      <c r="I88" s="84"/>
      <c r="J88" s="84" t="s">
        <v>568</v>
      </c>
      <c r="K88" s="84" t="s">
        <v>569</v>
      </c>
      <c r="L88" s="84" t="s">
        <v>404</v>
      </c>
      <c r="M88" s="83"/>
      <c r="N88" s="85">
        <v>10</v>
      </c>
      <c r="O88" s="20">
        <v>10</v>
      </c>
      <c r="P88" s="21">
        <v>0</v>
      </c>
      <c r="Q88" s="22">
        <v>0</v>
      </c>
      <c r="R88" s="43">
        <f>D88-Q88</f>
        <v>10</v>
      </c>
      <c r="S88" s="24"/>
      <c r="T88" s="24"/>
      <c r="U88" s="24"/>
      <c r="V88" s="24"/>
      <c r="W88" s="66"/>
      <c r="X88" s="66">
        <v>10</v>
      </c>
      <c r="Y88" s="66"/>
      <c r="Z88" s="66"/>
      <c r="AA88" s="66"/>
      <c r="AB88" s="83"/>
      <c r="AC88" s="83"/>
      <c r="AD88" s="83"/>
      <c r="AE88" s="83"/>
      <c r="AF88" s="83"/>
      <c r="AG88" s="83"/>
      <c r="AH88" s="83"/>
      <c r="AI88" s="83"/>
      <c r="AJ88" s="83"/>
      <c r="AK88" s="83"/>
      <c r="AL88" s="83"/>
      <c r="AM88" s="26"/>
      <c r="AN88" s="26"/>
      <c r="AO88" s="99">
        <f t="shared" si="3"/>
        <v>10</v>
      </c>
      <c r="AP88" s="85">
        <f t="shared" si="4"/>
        <v>0</v>
      </c>
      <c r="AQ88" s="84"/>
      <c r="AR88" s="84"/>
      <c r="AS88" s="84"/>
      <c r="AT88" s="84"/>
      <c r="AU88" s="84"/>
    </row>
    <row r="89" spans="1:47" s="63" customFormat="1" x14ac:dyDescent="0.3">
      <c r="A89" s="87" t="s">
        <v>31</v>
      </c>
      <c r="B89" s="87" t="s">
        <v>61</v>
      </c>
      <c r="C89" s="87" t="s">
        <v>19</v>
      </c>
      <c r="D89" s="85">
        <v>10</v>
      </c>
      <c r="E89" s="88"/>
      <c r="F89" s="87" t="s">
        <v>30</v>
      </c>
      <c r="G89" s="87"/>
      <c r="H89" s="89" t="s">
        <v>62</v>
      </c>
      <c r="I89" s="89" t="s">
        <v>63</v>
      </c>
      <c r="J89" s="84" t="s">
        <v>557</v>
      </c>
      <c r="K89" s="88" t="s">
        <v>407</v>
      </c>
      <c r="L89" s="87" t="s">
        <v>404</v>
      </c>
      <c r="M89" s="85"/>
      <c r="N89" s="85">
        <v>10</v>
      </c>
      <c r="O89" s="20">
        <v>10</v>
      </c>
      <c r="P89" s="21">
        <v>0</v>
      </c>
      <c r="Q89" s="22">
        <v>0</v>
      </c>
      <c r="R89" s="43">
        <f>N89-Q89</f>
        <v>10</v>
      </c>
      <c r="S89" s="30"/>
      <c r="T89" s="31"/>
      <c r="U89" s="31"/>
      <c r="V89" s="31"/>
      <c r="W89" s="67">
        <v>5</v>
      </c>
      <c r="X89" s="67">
        <v>5</v>
      </c>
      <c r="Y89" s="67"/>
      <c r="Z89" s="67"/>
      <c r="AA89" s="71"/>
      <c r="AB89" s="97"/>
      <c r="AC89" s="97"/>
      <c r="AD89" s="97"/>
      <c r="AE89" s="97"/>
      <c r="AF89" s="97"/>
      <c r="AG89" s="97"/>
      <c r="AH89" s="97"/>
      <c r="AI89" s="97"/>
      <c r="AJ89" s="97"/>
      <c r="AK89" s="97"/>
      <c r="AL89" s="97"/>
      <c r="AM89" s="32"/>
      <c r="AN89" s="32"/>
      <c r="AO89" s="83">
        <f t="shared" si="3"/>
        <v>10</v>
      </c>
      <c r="AP89" s="85">
        <f t="shared" si="4"/>
        <v>0</v>
      </c>
      <c r="AQ89" s="84"/>
      <c r="AR89" s="84"/>
      <c r="AS89" s="84"/>
      <c r="AT89" s="84"/>
      <c r="AU89" s="84"/>
    </row>
    <row r="90" spans="1:47" s="18" customFormat="1" x14ac:dyDescent="0.3">
      <c r="A90" s="48" t="s">
        <v>1031</v>
      </c>
      <c r="B90" s="6" t="s">
        <v>788</v>
      </c>
      <c r="C90" s="6" t="s">
        <v>765</v>
      </c>
      <c r="D90" s="47">
        <v>9</v>
      </c>
      <c r="E90" s="48"/>
      <c r="F90" s="6" t="s">
        <v>787</v>
      </c>
      <c r="G90" s="90"/>
      <c r="H90" s="47"/>
      <c r="I90" s="47"/>
      <c r="J90" s="47" t="s">
        <v>373</v>
      </c>
      <c r="K90" s="47" t="s">
        <v>1031</v>
      </c>
      <c r="L90" s="48" t="s">
        <v>1032</v>
      </c>
      <c r="M90" s="41">
        <v>6</v>
      </c>
      <c r="N90" s="91">
        <f>O90+P90+Q90</f>
        <v>3</v>
      </c>
      <c r="O90" s="3">
        <v>0</v>
      </c>
      <c r="P90" s="1">
        <v>0</v>
      </c>
      <c r="Q90" s="2">
        <v>3</v>
      </c>
      <c r="R90" s="45">
        <f>P90+O90</f>
        <v>0</v>
      </c>
      <c r="S90" s="37"/>
      <c r="T90" s="37"/>
      <c r="U90" s="37"/>
      <c r="V90" s="37"/>
      <c r="W90" s="38"/>
      <c r="X90" s="38"/>
      <c r="Y90" s="38"/>
      <c r="Z90" s="38"/>
      <c r="AA90" s="38"/>
      <c r="AB90" s="91"/>
      <c r="AC90" s="91"/>
      <c r="AD90" s="91"/>
      <c r="AE90" s="91"/>
      <c r="AF90" s="91"/>
      <c r="AG90" s="91"/>
      <c r="AH90" s="91"/>
      <c r="AI90" s="91"/>
      <c r="AJ90" s="91"/>
      <c r="AK90" s="91"/>
      <c r="AL90" s="91"/>
      <c r="AM90" s="46"/>
      <c r="AN90" s="46"/>
      <c r="AO90" s="100">
        <f>SUM(W90:AN90)</f>
        <v>0</v>
      </c>
      <c r="AP90" s="85">
        <f t="shared" si="4"/>
        <v>0</v>
      </c>
      <c r="AQ90" s="84"/>
      <c r="AR90" s="84"/>
      <c r="AS90" s="84"/>
      <c r="AT90" s="84"/>
      <c r="AU90" s="84"/>
    </row>
    <row r="91" spans="1:47" x14ac:dyDescent="0.3">
      <c r="A91" s="93" t="s">
        <v>31</v>
      </c>
      <c r="B91" s="93" t="s">
        <v>64</v>
      </c>
      <c r="C91" s="93" t="s">
        <v>1</v>
      </c>
      <c r="D91" s="92">
        <v>9</v>
      </c>
      <c r="E91" s="93"/>
      <c r="F91" s="93" t="s">
        <v>27</v>
      </c>
      <c r="G91" s="93"/>
      <c r="H91" s="93" t="s">
        <v>65</v>
      </c>
      <c r="I91" s="93" t="s">
        <v>66</v>
      </c>
      <c r="J91" s="94" t="s">
        <v>380</v>
      </c>
      <c r="K91" s="95" t="s">
        <v>381</v>
      </c>
      <c r="L91" s="94" t="s">
        <v>571</v>
      </c>
      <c r="M91" s="96"/>
      <c r="N91" s="96">
        <v>10</v>
      </c>
      <c r="O91" s="20">
        <v>9</v>
      </c>
      <c r="P91" s="21">
        <v>0</v>
      </c>
      <c r="Q91" s="22">
        <v>0</v>
      </c>
      <c r="R91" s="44">
        <v>9</v>
      </c>
      <c r="S91" s="29"/>
      <c r="T91" s="29"/>
      <c r="U91" s="29"/>
      <c r="V91" s="29"/>
      <c r="W91" s="69">
        <v>2</v>
      </c>
      <c r="X91" s="69"/>
      <c r="Y91" s="69">
        <v>7</v>
      </c>
      <c r="Z91" s="70"/>
      <c r="AA91" s="70"/>
      <c r="AB91" s="98"/>
      <c r="AC91" s="98"/>
      <c r="AD91" s="98"/>
      <c r="AE91" s="98"/>
      <c r="AF91" s="98"/>
      <c r="AG91" s="98"/>
      <c r="AH91" s="98"/>
      <c r="AI91" s="98"/>
      <c r="AJ91" s="98"/>
      <c r="AK91" s="98"/>
      <c r="AL91" s="98"/>
      <c r="AM91" s="62"/>
      <c r="AN91" s="62"/>
      <c r="AO91" s="96">
        <f>SUM(W91:AL91)</f>
        <v>9</v>
      </c>
      <c r="AP91" s="85">
        <f t="shared" si="4"/>
        <v>0</v>
      </c>
    </row>
    <row r="92" spans="1:47" x14ac:dyDescent="0.3">
      <c r="A92" s="48" t="s">
        <v>1031</v>
      </c>
      <c r="B92" s="6" t="s">
        <v>331</v>
      </c>
      <c r="C92" s="6" t="s">
        <v>1</v>
      </c>
      <c r="D92" s="47">
        <v>9</v>
      </c>
      <c r="E92" s="48"/>
      <c r="F92" s="6" t="s">
        <v>28</v>
      </c>
      <c r="G92" s="90"/>
      <c r="H92" s="47"/>
      <c r="I92" s="47"/>
      <c r="J92" s="47" t="s">
        <v>373</v>
      </c>
      <c r="K92" s="47" t="s">
        <v>1031</v>
      </c>
      <c r="L92" s="48" t="s">
        <v>1032</v>
      </c>
      <c r="M92" s="41"/>
      <c r="N92" s="91">
        <f t="shared" ref="N92:N155" si="5">O92+P92+Q92</f>
        <v>10</v>
      </c>
      <c r="O92" s="3">
        <v>4</v>
      </c>
      <c r="P92" s="1">
        <v>6</v>
      </c>
      <c r="Q92" s="2">
        <v>0</v>
      </c>
      <c r="R92" s="45">
        <f t="shared" ref="R92:R155" si="6">P92+O92</f>
        <v>10</v>
      </c>
      <c r="W92" s="38">
        <v>6</v>
      </c>
      <c r="X92" s="38">
        <v>4</v>
      </c>
      <c r="AB92" s="91"/>
      <c r="AC92" s="91"/>
      <c r="AD92" s="91"/>
      <c r="AE92" s="91"/>
      <c r="AF92" s="91"/>
      <c r="AG92" s="91"/>
      <c r="AH92" s="91"/>
      <c r="AI92" s="91"/>
      <c r="AJ92" s="91"/>
      <c r="AK92" s="91"/>
      <c r="AL92" s="91"/>
      <c r="AO92" s="100">
        <f t="shared" ref="AO92:AO155" si="7">SUM(W92:AN92)</f>
        <v>10</v>
      </c>
      <c r="AP92" s="85">
        <f t="shared" si="4"/>
        <v>0</v>
      </c>
    </row>
    <row r="93" spans="1:47" x14ac:dyDescent="0.3">
      <c r="A93" s="48" t="s">
        <v>1031</v>
      </c>
      <c r="B93" s="6" t="s">
        <v>864</v>
      </c>
      <c r="C93" s="6" t="s">
        <v>19</v>
      </c>
      <c r="D93" s="47">
        <v>9</v>
      </c>
      <c r="E93" s="48"/>
      <c r="F93" s="6" t="s">
        <v>863</v>
      </c>
      <c r="G93" s="90"/>
      <c r="H93" s="47"/>
      <c r="I93" s="47"/>
      <c r="J93" s="47" t="s">
        <v>373</v>
      </c>
      <c r="K93" s="47" t="s">
        <v>1031</v>
      </c>
      <c r="L93" s="48" t="s">
        <v>1032</v>
      </c>
      <c r="M93" s="41"/>
      <c r="N93" s="91">
        <f t="shared" si="5"/>
        <v>9</v>
      </c>
      <c r="O93" s="3">
        <v>9</v>
      </c>
      <c r="P93" s="1">
        <v>0</v>
      </c>
      <c r="Q93" s="2">
        <v>0</v>
      </c>
      <c r="R93" s="45">
        <f t="shared" si="6"/>
        <v>9</v>
      </c>
      <c r="Y93" s="38">
        <v>3</v>
      </c>
      <c r="Z93" s="38">
        <v>3</v>
      </c>
      <c r="AA93" s="38">
        <v>3</v>
      </c>
      <c r="AB93" s="91"/>
      <c r="AC93" s="91"/>
      <c r="AD93" s="91"/>
      <c r="AE93" s="91"/>
      <c r="AF93" s="91"/>
      <c r="AG93" s="91"/>
      <c r="AH93" s="91"/>
      <c r="AI93" s="91"/>
      <c r="AJ93" s="91"/>
      <c r="AK93" s="91"/>
      <c r="AL93" s="91"/>
      <c r="AO93" s="100">
        <f t="shared" si="7"/>
        <v>9</v>
      </c>
      <c r="AP93" s="85">
        <f t="shared" si="4"/>
        <v>0</v>
      </c>
    </row>
    <row r="94" spans="1:47" x14ac:dyDescent="0.3">
      <c r="A94" s="48" t="s">
        <v>1031</v>
      </c>
      <c r="B94" s="6" t="s">
        <v>252</v>
      </c>
      <c r="C94" s="6" t="s">
        <v>253</v>
      </c>
      <c r="D94" s="47">
        <v>8</v>
      </c>
      <c r="E94" s="48"/>
      <c r="F94" s="6" t="s">
        <v>974</v>
      </c>
      <c r="G94" s="90"/>
      <c r="H94" s="47"/>
      <c r="I94" s="47"/>
      <c r="J94" s="47" t="s">
        <v>373</v>
      </c>
      <c r="K94" s="47" t="s">
        <v>1031</v>
      </c>
      <c r="L94" s="48" t="s">
        <v>1032</v>
      </c>
      <c r="M94" s="41"/>
      <c r="N94" s="91">
        <f t="shared" si="5"/>
        <v>8</v>
      </c>
      <c r="O94" s="3">
        <v>8</v>
      </c>
      <c r="P94" s="1">
        <v>0</v>
      </c>
      <c r="Q94" s="2">
        <v>0</v>
      </c>
      <c r="R94" s="45">
        <f t="shared" si="6"/>
        <v>8</v>
      </c>
      <c r="Y94" s="38">
        <v>3</v>
      </c>
      <c r="Z94" s="38">
        <v>3</v>
      </c>
      <c r="AA94" s="38">
        <v>2</v>
      </c>
      <c r="AB94" s="91"/>
      <c r="AC94" s="91"/>
      <c r="AD94" s="91"/>
      <c r="AE94" s="91"/>
      <c r="AF94" s="91"/>
      <c r="AG94" s="91"/>
      <c r="AH94" s="91"/>
      <c r="AI94" s="91"/>
      <c r="AJ94" s="91"/>
      <c r="AK94" s="91"/>
      <c r="AL94" s="91"/>
      <c r="AO94" s="100">
        <f t="shared" si="7"/>
        <v>8</v>
      </c>
      <c r="AP94" s="85">
        <f t="shared" si="4"/>
        <v>0</v>
      </c>
    </row>
    <row r="95" spans="1:47" x14ac:dyDescent="0.3">
      <c r="A95" s="48" t="s">
        <v>1031</v>
      </c>
      <c r="B95" s="6" t="s">
        <v>1010</v>
      </c>
      <c r="C95" s="6" t="s">
        <v>765</v>
      </c>
      <c r="D95" s="47">
        <v>8</v>
      </c>
      <c r="E95" s="48"/>
      <c r="F95" s="6" t="s">
        <v>1009</v>
      </c>
      <c r="G95" s="90"/>
      <c r="H95" s="47"/>
      <c r="I95" s="47"/>
      <c r="J95" s="47" t="s">
        <v>373</v>
      </c>
      <c r="K95" s="47" t="s">
        <v>1031</v>
      </c>
      <c r="L95" s="48" t="s">
        <v>1032</v>
      </c>
      <c r="M95" s="41"/>
      <c r="N95" s="91">
        <f t="shared" si="5"/>
        <v>8</v>
      </c>
      <c r="O95" s="3">
        <v>8</v>
      </c>
      <c r="P95" s="1">
        <v>0</v>
      </c>
      <c r="Q95" s="2">
        <v>0</v>
      </c>
      <c r="R95" s="45">
        <f t="shared" si="6"/>
        <v>8</v>
      </c>
      <c r="Y95" s="38">
        <v>3</v>
      </c>
      <c r="Z95" s="38">
        <v>3</v>
      </c>
      <c r="AA95" s="38">
        <v>2</v>
      </c>
      <c r="AB95" s="91"/>
      <c r="AC95" s="91"/>
      <c r="AD95" s="91"/>
      <c r="AE95" s="91"/>
      <c r="AF95" s="91"/>
      <c r="AG95" s="91"/>
      <c r="AH95" s="91"/>
      <c r="AI95" s="91"/>
      <c r="AJ95" s="91"/>
      <c r="AK95" s="91"/>
      <c r="AL95" s="91"/>
      <c r="AO95" s="100">
        <f t="shared" si="7"/>
        <v>8</v>
      </c>
      <c r="AP95" s="85">
        <f t="shared" si="4"/>
        <v>0</v>
      </c>
    </row>
    <row r="96" spans="1:47" x14ac:dyDescent="0.3">
      <c r="A96" s="48" t="s">
        <v>1031</v>
      </c>
      <c r="B96" s="6" t="s">
        <v>601</v>
      </c>
      <c r="C96" s="6" t="s">
        <v>24</v>
      </c>
      <c r="D96" s="47">
        <v>8</v>
      </c>
      <c r="E96" s="48"/>
      <c r="F96" s="6" t="s">
        <v>1013</v>
      </c>
      <c r="G96" s="90"/>
      <c r="H96" s="47"/>
      <c r="I96" s="47"/>
      <c r="J96" s="47" t="s">
        <v>373</v>
      </c>
      <c r="K96" s="47" t="s">
        <v>1031</v>
      </c>
      <c r="L96" s="48" t="s">
        <v>1032</v>
      </c>
      <c r="M96" s="41"/>
      <c r="N96" s="91">
        <f t="shared" si="5"/>
        <v>8</v>
      </c>
      <c r="O96" s="3">
        <v>8</v>
      </c>
      <c r="P96" s="1">
        <v>0</v>
      </c>
      <c r="Q96" s="2">
        <v>0</v>
      </c>
      <c r="R96" s="45">
        <f t="shared" si="6"/>
        <v>8</v>
      </c>
      <c r="Y96" s="38">
        <v>3</v>
      </c>
      <c r="Z96" s="38">
        <v>3</v>
      </c>
      <c r="AA96" s="38">
        <v>2</v>
      </c>
      <c r="AB96" s="91"/>
      <c r="AC96" s="91"/>
      <c r="AD96" s="91"/>
      <c r="AE96" s="91"/>
      <c r="AF96" s="91"/>
      <c r="AG96" s="91"/>
      <c r="AH96" s="91"/>
      <c r="AI96" s="91"/>
      <c r="AJ96" s="91"/>
      <c r="AK96" s="91"/>
      <c r="AL96" s="91"/>
      <c r="AO96" s="100">
        <f t="shared" si="7"/>
        <v>8</v>
      </c>
      <c r="AP96" s="85">
        <f t="shared" si="4"/>
        <v>0</v>
      </c>
    </row>
    <row r="97" spans="1:42" x14ac:dyDescent="0.3">
      <c r="A97" s="48" t="s">
        <v>1031</v>
      </c>
      <c r="B97" s="6" t="s">
        <v>701</v>
      </c>
      <c r="C97" s="6" t="s">
        <v>7</v>
      </c>
      <c r="D97" s="47">
        <v>8</v>
      </c>
      <c r="E97" s="48"/>
      <c r="F97" s="6" t="s">
        <v>781</v>
      </c>
      <c r="G97" s="90"/>
      <c r="H97" s="47"/>
      <c r="I97" s="47"/>
      <c r="J97" s="47" t="s">
        <v>373</v>
      </c>
      <c r="K97" s="47" t="s">
        <v>1031</v>
      </c>
      <c r="L97" s="48" t="s">
        <v>1032</v>
      </c>
      <c r="M97" s="41"/>
      <c r="N97" s="91">
        <f t="shared" si="5"/>
        <v>8</v>
      </c>
      <c r="O97" s="3">
        <v>8</v>
      </c>
      <c r="P97" s="1">
        <v>0</v>
      </c>
      <c r="Q97" s="2">
        <v>0</v>
      </c>
      <c r="R97" s="45">
        <f t="shared" si="6"/>
        <v>8</v>
      </c>
      <c r="Y97" s="38">
        <v>3</v>
      </c>
      <c r="Z97" s="38">
        <v>3</v>
      </c>
      <c r="AA97" s="38">
        <v>2</v>
      </c>
      <c r="AB97" s="91"/>
      <c r="AC97" s="91"/>
      <c r="AD97" s="91"/>
      <c r="AE97" s="91"/>
      <c r="AF97" s="91"/>
      <c r="AG97" s="91"/>
      <c r="AH97" s="91"/>
      <c r="AI97" s="91"/>
      <c r="AJ97" s="91"/>
      <c r="AK97" s="91"/>
      <c r="AL97" s="91"/>
      <c r="AO97" s="100">
        <f t="shared" si="7"/>
        <v>8</v>
      </c>
      <c r="AP97" s="85">
        <f t="shared" si="4"/>
        <v>0</v>
      </c>
    </row>
    <row r="98" spans="1:42" x14ac:dyDescent="0.3">
      <c r="A98" s="48" t="s">
        <v>1031</v>
      </c>
      <c r="B98" s="6" t="s">
        <v>862</v>
      </c>
      <c r="C98" s="6" t="s">
        <v>7</v>
      </c>
      <c r="D98" s="47">
        <v>8</v>
      </c>
      <c r="E98" s="48"/>
      <c r="F98" s="6" t="s">
        <v>861</v>
      </c>
      <c r="G98" s="90"/>
      <c r="H98" s="47"/>
      <c r="I98" s="47"/>
      <c r="J98" s="47" t="s">
        <v>373</v>
      </c>
      <c r="K98" s="47" t="s">
        <v>1031</v>
      </c>
      <c r="L98" s="48" t="s">
        <v>1032</v>
      </c>
      <c r="M98" s="41"/>
      <c r="N98" s="91">
        <f t="shared" si="5"/>
        <v>8</v>
      </c>
      <c r="O98" s="3">
        <v>8</v>
      </c>
      <c r="P98" s="1">
        <v>0</v>
      </c>
      <c r="Q98" s="2">
        <v>0</v>
      </c>
      <c r="R98" s="45">
        <f t="shared" si="6"/>
        <v>8</v>
      </c>
      <c r="Y98" s="38">
        <v>3</v>
      </c>
      <c r="Z98" s="38">
        <v>3</v>
      </c>
      <c r="AA98" s="38">
        <v>2</v>
      </c>
      <c r="AB98" s="91"/>
      <c r="AC98" s="91"/>
      <c r="AD98" s="91"/>
      <c r="AE98" s="91"/>
      <c r="AF98" s="91"/>
      <c r="AG98" s="91"/>
      <c r="AH98" s="91"/>
      <c r="AI98" s="91"/>
      <c r="AJ98" s="91"/>
      <c r="AK98" s="91"/>
      <c r="AL98" s="91"/>
      <c r="AO98" s="100">
        <f t="shared" si="7"/>
        <v>8</v>
      </c>
      <c r="AP98" s="85">
        <f t="shared" si="4"/>
        <v>0</v>
      </c>
    </row>
    <row r="99" spans="1:42" x14ac:dyDescent="0.3">
      <c r="A99" s="48" t="s">
        <v>1031</v>
      </c>
      <c r="B99" s="6" t="s">
        <v>706</v>
      </c>
      <c r="C99" s="6" t="s">
        <v>707</v>
      </c>
      <c r="D99" s="47">
        <v>8</v>
      </c>
      <c r="E99" s="48"/>
      <c r="F99" s="6" t="s">
        <v>705</v>
      </c>
      <c r="G99" s="90"/>
      <c r="H99" s="47"/>
      <c r="I99" s="47"/>
      <c r="J99" s="47" t="s">
        <v>373</v>
      </c>
      <c r="K99" s="47" t="s">
        <v>1031</v>
      </c>
      <c r="L99" s="48" t="s">
        <v>1032</v>
      </c>
      <c r="M99" s="41">
        <v>6</v>
      </c>
      <c r="N99" s="91">
        <f t="shared" si="5"/>
        <v>2</v>
      </c>
      <c r="O99" s="3">
        <v>0</v>
      </c>
      <c r="P99" s="1">
        <v>0</v>
      </c>
      <c r="Q99" s="2">
        <v>2</v>
      </c>
      <c r="R99" s="45">
        <f t="shared" si="6"/>
        <v>0</v>
      </c>
      <c r="AB99" s="91"/>
      <c r="AC99" s="91"/>
      <c r="AD99" s="91"/>
      <c r="AE99" s="91"/>
      <c r="AF99" s="91"/>
      <c r="AG99" s="91"/>
      <c r="AH99" s="91"/>
      <c r="AI99" s="91"/>
      <c r="AJ99" s="91"/>
      <c r="AK99" s="91"/>
      <c r="AL99" s="91"/>
      <c r="AO99" s="100">
        <f t="shared" si="7"/>
        <v>0</v>
      </c>
      <c r="AP99" s="85">
        <f t="shared" si="4"/>
        <v>0</v>
      </c>
    </row>
    <row r="100" spans="1:42" x14ac:dyDescent="0.3">
      <c r="A100" s="48" t="s">
        <v>1031</v>
      </c>
      <c r="B100" s="6" t="s">
        <v>709</v>
      </c>
      <c r="C100" s="6" t="s">
        <v>1</v>
      </c>
      <c r="D100" s="47">
        <v>7</v>
      </c>
      <c r="E100" s="48"/>
      <c r="F100" s="6" t="s">
        <v>708</v>
      </c>
      <c r="G100" s="90"/>
      <c r="H100" s="47"/>
      <c r="I100" s="47"/>
      <c r="J100" s="47" t="s">
        <v>373</v>
      </c>
      <c r="K100" s="47" t="s">
        <v>1031</v>
      </c>
      <c r="L100" s="48" t="s">
        <v>1032</v>
      </c>
      <c r="M100" s="41"/>
      <c r="N100" s="91">
        <f t="shared" si="5"/>
        <v>7</v>
      </c>
      <c r="O100" s="3">
        <v>7</v>
      </c>
      <c r="P100" s="1">
        <v>0</v>
      </c>
      <c r="Q100" s="2">
        <v>0</v>
      </c>
      <c r="R100" s="45">
        <f t="shared" si="6"/>
        <v>7</v>
      </c>
      <c r="Y100" s="38">
        <v>3</v>
      </c>
      <c r="Z100" s="38">
        <v>3</v>
      </c>
      <c r="AA100" s="38">
        <v>1</v>
      </c>
      <c r="AB100" s="91"/>
      <c r="AC100" s="91"/>
      <c r="AD100" s="91"/>
      <c r="AE100" s="91"/>
      <c r="AF100" s="91"/>
      <c r="AG100" s="91"/>
      <c r="AH100" s="91"/>
      <c r="AI100" s="91"/>
      <c r="AJ100" s="91"/>
      <c r="AK100" s="91"/>
      <c r="AL100" s="91"/>
      <c r="AO100" s="100">
        <f t="shared" si="7"/>
        <v>7</v>
      </c>
      <c r="AP100" s="85">
        <f t="shared" si="4"/>
        <v>0</v>
      </c>
    </row>
    <row r="101" spans="1:42" x14ac:dyDescent="0.3">
      <c r="A101" s="48" t="s">
        <v>1031</v>
      </c>
      <c r="B101" s="6" t="s">
        <v>129</v>
      </c>
      <c r="C101" s="6" t="s">
        <v>1</v>
      </c>
      <c r="D101" s="47">
        <v>7</v>
      </c>
      <c r="E101" s="48"/>
      <c r="F101" s="8" t="s">
        <v>26</v>
      </c>
      <c r="G101" s="90"/>
      <c r="H101" s="47"/>
      <c r="I101" s="47"/>
      <c r="J101" s="47" t="s">
        <v>373</v>
      </c>
      <c r="K101" s="47" t="s">
        <v>1031</v>
      </c>
      <c r="L101" s="48" t="s">
        <v>1032</v>
      </c>
      <c r="M101" s="41"/>
      <c r="N101" s="91">
        <f t="shared" si="5"/>
        <v>7</v>
      </c>
      <c r="O101" s="3">
        <v>3</v>
      </c>
      <c r="P101" s="1">
        <v>4</v>
      </c>
      <c r="Q101" s="2">
        <v>0</v>
      </c>
      <c r="R101" s="45">
        <f t="shared" si="6"/>
        <v>7</v>
      </c>
      <c r="W101" s="38">
        <v>4</v>
      </c>
      <c r="X101" s="38">
        <v>3</v>
      </c>
      <c r="AB101" s="91"/>
      <c r="AC101" s="91"/>
      <c r="AD101" s="91"/>
      <c r="AE101" s="91"/>
      <c r="AF101" s="91"/>
      <c r="AG101" s="91"/>
      <c r="AH101" s="91"/>
      <c r="AI101" s="91"/>
      <c r="AJ101" s="91"/>
      <c r="AK101" s="91"/>
      <c r="AL101" s="91"/>
      <c r="AO101" s="100">
        <f t="shared" si="7"/>
        <v>7</v>
      </c>
      <c r="AP101" s="85">
        <f t="shared" si="4"/>
        <v>0</v>
      </c>
    </row>
    <row r="102" spans="1:42" x14ac:dyDescent="0.3">
      <c r="A102" s="48" t="s">
        <v>1031</v>
      </c>
      <c r="B102" s="6" t="s">
        <v>798</v>
      </c>
      <c r="C102" s="6" t="s">
        <v>7</v>
      </c>
      <c r="D102" s="47">
        <v>7</v>
      </c>
      <c r="E102" s="48"/>
      <c r="F102" s="6" t="s">
        <v>797</v>
      </c>
      <c r="G102" s="90"/>
      <c r="H102" s="47"/>
      <c r="I102" s="47"/>
      <c r="J102" s="47" t="s">
        <v>373</v>
      </c>
      <c r="K102" s="47" t="s">
        <v>1031</v>
      </c>
      <c r="L102" s="48" t="s">
        <v>1032</v>
      </c>
      <c r="M102" s="41"/>
      <c r="N102" s="91">
        <f t="shared" si="5"/>
        <v>7</v>
      </c>
      <c r="O102" s="3">
        <v>4</v>
      </c>
      <c r="P102" s="1">
        <v>0</v>
      </c>
      <c r="Q102" s="2">
        <v>3</v>
      </c>
      <c r="R102" s="45">
        <f t="shared" si="6"/>
        <v>4</v>
      </c>
      <c r="X102" s="38">
        <v>4</v>
      </c>
      <c r="AB102" s="91"/>
      <c r="AC102" s="91"/>
      <c r="AD102" s="91"/>
      <c r="AE102" s="91"/>
      <c r="AF102" s="91"/>
      <c r="AG102" s="91"/>
      <c r="AH102" s="91"/>
      <c r="AI102" s="91"/>
      <c r="AJ102" s="91"/>
      <c r="AK102" s="91"/>
      <c r="AL102" s="91"/>
      <c r="AO102" s="100">
        <f t="shared" si="7"/>
        <v>4</v>
      </c>
      <c r="AP102" s="85">
        <f t="shared" si="4"/>
        <v>0</v>
      </c>
    </row>
    <row r="103" spans="1:42" x14ac:dyDescent="0.3">
      <c r="A103" s="48" t="s">
        <v>1031</v>
      </c>
      <c r="B103" s="6" t="s">
        <v>660</v>
      </c>
      <c r="C103" s="6" t="s">
        <v>4</v>
      </c>
      <c r="D103" s="47">
        <v>6</v>
      </c>
      <c r="E103" s="48"/>
      <c r="F103" s="6" t="s">
        <v>659</v>
      </c>
      <c r="G103" s="90"/>
      <c r="H103" s="47"/>
      <c r="I103" s="47"/>
      <c r="J103" s="47" t="s">
        <v>373</v>
      </c>
      <c r="K103" s="47" t="s">
        <v>1031</v>
      </c>
      <c r="L103" s="48" t="s">
        <v>1032</v>
      </c>
      <c r="M103" s="41"/>
      <c r="N103" s="91">
        <f t="shared" si="5"/>
        <v>6</v>
      </c>
      <c r="O103" s="3">
        <v>6</v>
      </c>
      <c r="P103" s="1">
        <v>0</v>
      </c>
      <c r="Q103" s="2">
        <v>0</v>
      </c>
      <c r="R103" s="45">
        <f t="shared" si="6"/>
        <v>6</v>
      </c>
      <c r="Y103" s="38">
        <v>3</v>
      </c>
      <c r="Z103" s="38">
        <v>3</v>
      </c>
      <c r="AB103" s="91"/>
      <c r="AC103" s="91"/>
      <c r="AD103" s="91"/>
      <c r="AE103" s="91"/>
      <c r="AF103" s="91"/>
      <c r="AG103" s="91"/>
      <c r="AH103" s="91"/>
      <c r="AI103" s="91"/>
      <c r="AJ103" s="91"/>
      <c r="AK103" s="91"/>
      <c r="AL103" s="91"/>
      <c r="AO103" s="100">
        <f t="shared" si="7"/>
        <v>6</v>
      </c>
      <c r="AP103" s="85">
        <f t="shared" si="4"/>
        <v>0</v>
      </c>
    </row>
    <row r="104" spans="1:42" x14ac:dyDescent="0.3">
      <c r="A104" s="48" t="s">
        <v>1031</v>
      </c>
      <c r="B104" s="6" t="s">
        <v>813</v>
      </c>
      <c r="C104" s="6" t="s">
        <v>20</v>
      </c>
      <c r="D104" s="47">
        <v>6</v>
      </c>
      <c r="E104" s="48"/>
      <c r="F104" s="6" t="s">
        <v>812</v>
      </c>
      <c r="G104" s="90"/>
      <c r="H104" s="47"/>
      <c r="I104" s="47"/>
      <c r="J104" s="47" t="s">
        <v>373</v>
      </c>
      <c r="K104" s="47" t="s">
        <v>1031</v>
      </c>
      <c r="L104" s="48" t="s">
        <v>1032</v>
      </c>
      <c r="M104" s="41"/>
      <c r="N104" s="91">
        <f t="shared" si="5"/>
        <v>6</v>
      </c>
      <c r="O104" s="3">
        <v>6</v>
      </c>
      <c r="P104" s="1">
        <v>0</v>
      </c>
      <c r="Q104" s="2">
        <v>0</v>
      </c>
      <c r="R104" s="45">
        <f t="shared" si="6"/>
        <v>6</v>
      </c>
      <c r="Y104" s="38">
        <v>3</v>
      </c>
      <c r="Z104" s="38">
        <v>3</v>
      </c>
      <c r="AB104" s="91"/>
      <c r="AC104" s="91"/>
      <c r="AD104" s="91"/>
      <c r="AE104" s="91"/>
      <c r="AF104" s="91"/>
      <c r="AG104" s="91"/>
      <c r="AH104" s="91"/>
      <c r="AI104" s="91"/>
      <c r="AJ104" s="91"/>
      <c r="AK104" s="91"/>
      <c r="AL104" s="91"/>
      <c r="AO104" s="100">
        <f t="shared" si="7"/>
        <v>6</v>
      </c>
      <c r="AP104" s="85">
        <f t="shared" si="4"/>
        <v>0</v>
      </c>
    </row>
    <row r="105" spans="1:42" x14ac:dyDescent="0.3">
      <c r="A105" s="48" t="s">
        <v>1031</v>
      </c>
      <c r="B105" s="6" t="s">
        <v>664</v>
      </c>
      <c r="C105" s="6" t="s">
        <v>1</v>
      </c>
      <c r="D105" s="47">
        <v>6</v>
      </c>
      <c r="E105" s="48"/>
      <c r="F105" s="6" t="s">
        <v>663</v>
      </c>
      <c r="G105" s="90"/>
      <c r="H105" s="47"/>
      <c r="I105" s="47"/>
      <c r="J105" s="47" t="s">
        <v>373</v>
      </c>
      <c r="K105" s="47" t="s">
        <v>1031</v>
      </c>
      <c r="L105" s="48" t="s">
        <v>1032</v>
      </c>
      <c r="M105" s="41"/>
      <c r="N105" s="91">
        <f t="shared" si="5"/>
        <v>6</v>
      </c>
      <c r="O105" s="3">
        <v>0</v>
      </c>
      <c r="P105" s="1">
        <v>0</v>
      </c>
      <c r="Q105" s="2">
        <v>6</v>
      </c>
      <c r="R105" s="45">
        <f t="shared" si="6"/>
        <v>0</v>
      </c>
      <c r="AB105" s="91"/>
      <c r="AC105" s="91"/>
      <c r="AD105" s="91"/>
      <c r="AE105" s="91"/>
      <c r="AF105" s="91"/>
      <c r="AG105" s="91"/>
      <c r="AH105" s="91"/>
      <c r="AI105" s="91"/>
      <c r="AJ105" s="91"/>
      <c r="AK105" s="91"/>
      <c r="AL105" s="91"/>
      <c r="AO105" s="100">
        <f t="shared" si="7"/>
        <v>0</v>
      </c>
      <c r="AP105" s="85">
        <f t="shared" si="4"/>
        <v>0</v>
      </c>
    </row>
    <row r="106" spans="1:42" x14ac:dyDescent="0.3">
      <c r="A106" s="48" t="s">
        <v>1031</v>
      </c>
      <c r="B106" s="6" t="s">
        <v>601</v>
      </c>
      <c r="C106" s="6" t="s">
        <v>24</v>
      </c>
      <c r="D106" s="47">
        <v>5</v>
      </c>
      <c r="E106" s="48"/>
      <c r="F106" s="6" t="s">
        <v>600</v>
      </c>
      <c r="G106" s="90"/>
      <c r="H106" s="47"/>
      <c r="I106" s="47"/>
      <c r="J106" s="47" t="s">
        <v>373</v>
      </c>
      <c r="K106" s="47" t="s">
        <v>1031</v>
      </c>
      <c r="L106" s="48" t="s">
        <v>1032</v>
      </c>
      <c r="M106" s="41"/>
      <c r="N106" s="91">
        <f t="shared" si="5"/>
        <v>5</v>
      </c>
      <c r="O106" s="3">
        <v>5</v>
      </c>
      <c r="P106" s="1">
        <v>0</v>
      </c>
      <c r="Q106" s="2">
        <v>0</v>
      </c>
      <c r="R106" s="45">
        <f t="shared" si="6"/>
        <v>5</v>
      </c>
      <c r="Y106" s="38">
        <v>3</v>
      </c>
      <c r="Z106" s="38">
        <v>2</v>
      </c>
      <c r="AB106" s="91"/>
      <c r="AC106" s="91"/>
      <c r="AD106" s="91"/>
      <c r="AE106" s="91"/>
      <c r="AF106" s="91"/>
      <c r="AG106" s="91"/>
      <c r="AH106" s="91"/>
      <c r="AI106" s="91"/>
      <c r="AJ106" s="91"/>
      <c r="AK106" s="91"/>
      <c r="AL106" s="91"/>
      <c r="AO106" s="100">
        <f t="shared" si="7"/>
        <v>5</v>
      </c>
      <c r="AP106" s="85">
        <f t="shared" si="4"/>
        <v>0</v>
      </c>
    </row>
    <row r="107" spans="1:42" x14ac:dyDescent="0.3">
      <c r="A107" s="48" t="s">
        <v>1031</v>
      </c>
      <c r="B107" s="6" t="s">
        <v>850</v>
      </c>
      <c r="C107" s="6" t="s">
        <v>7</v>
      </c>
      <c r="D107" s="47">
        <v>5</v>
      </c>
      <c r="E107" s="48"/>
      <c r="F107" s="6" t="s">
        <v>849</v>
      </c>
      <c r="G107" s="90"/>
      <c r="H107" s="47"/>
      <c r="I107" s="47"/>
      <c r="J107" s="47" t="s">
        <v>373</v>
      </c>
      <c r="K107" s="47" t="s">
        <v>1031</v>
      </c>
      <c r="L107" s="48" t="s">
        <v>1032</v>
      </c>
      <c r="M107" s="41"/>
      <c r="N107" s="91">
        <f t="shared" si="5"/>
        <v>5</v>
      </c>
      <c r="O107" s="3">
        <v>5</v>
      </c>
      <c r="P107" s="1">
        <v>0</v>
      </c>
      <c r="Q107" s="2">
        <v>0</v>
      </c>
      <c r="R107" s="45">
        <f t="shared" si="6"/>
        <v>5</v>
      </c>
      <c r="Y107" s="38">
        <v>3</v>
      </c>
      <c r="Z107" s="38">
        <v>2</v>
      </c>
      <c r="AB107" s="91"/>
      <c r="AC107" s="91"/>
      <c r="AD107" s="91"/>
      <c r="AE107" s="91"/>
      <c r="AF107" s="91"/>
      <c r="AG107" s="91"/>
      <c r="AH107" s="91"/>
      <c r="AI107" s="91"/>
      <c r="AJ107" s="91"/>
      <c r="AK107" s="91"/>
      <c r="AL107" s="91"/>
      <c r="AO107" s="100">
        <f t="shared" si="7"/>
        <v>5</v>
      </c>
      <c r="AP107" s="85">
        <f t="shared" si="4"/>
        <v>0</v>
      </c>
    </row>
    <row r="108" spans="1:42" x14ac:dyDescent="0.3">
      <c r="A108" s="48" t="s">
        <v>1031</v>
      </c>
      <c r="B108" s="6" t="s">
        <v>610</v>
      </c>
      <c r="C108" s="6" t="s">
        <v>611</v>
      </c>
      <c r="D108" s="47">
        <v>5</v>
      </c>
      <c r="E108" s="48"/>
      <c r="F108" s="6" t="s">
        <v>609</v>
      </c>
      <c r="G108" s="90"/>
      <c r="H108" s="47"/>
      <c r="I108" s="47"/>
      <c r="J108" s="47" t="s">
        <v>373</v>
      </c>
      <c r="K108" s="47" t="s">
        <v>1031</v>
      </c>
      <c r="L108" s="48" t="s">
        <v>1032</v>
      </c>
      <c r="M108" s="41"/>
      <c r="N108" s="91">
        <f t="shared" si="5"/>
        <v>5</v>
      </c>
      <c r="O108" s="3">
        <v>5</v>
      </c>
      <c r="P108" s="1">
        <v>0</v>
      </c>
      <c r="Q108" s="2">
        <v>0</v>
      </c>
      <c r="R108" s="45">
        <f t="shared" si="6"/>
        <v>5</v>
      </c>
      <c r="Y108" s="38">
        <v>3</v>
      </c>
      <c r="Z108" s="38">
        <v>2</v>
      </c>
      <c r="AB108" s="91"/>
      <c r="AC108" s="91"/>
      <c r="AD108" s="91"/>
      <c r="AE108" s="91"/>
      <c r="AF108" s="91"/>
      <c r="AG108" s="91"/>
      <c r="AH108" s="91"/>
      <c r="AI108" s="91"/>
      <c r="AJ108" s="91"/>
      <c r="AK108" s="91"/>
      <c r="AL108" s="91"/>
      <c r="AO108" s="100">
        <f t="shared" si="7"/>
        <v>5</v>
      </c>
      <c r="AP108" s="85">
        <f t="shared" si="4"/>
        <v>0</v>
      </c>
    </row>
    <row r="109" spans="1:42" x14ac:dyDescent="0.3">
      <c r="A109" s="48" t="s">
        <v>1031</v>
      </c>
      <c r="B109" s="6" t="s">
        <v>811</v>
      </c>
      <c r="C109" s="6" t="s">
        <v>253</v>
      </c>
      <c r="D109" s="47">
        <v>4</v>
      </c>
      <c r="E109" s="48"/>
      <c r="F109" s="6" t="s">
        <v>810</v>
      </c>
      <c r="G109" s="90"/>
      <c r="H109" s="47"/>
      <c r="I109" s="47"/>
      <c r="J109" s="47" t="s">
        <v>373</v>
      </c>
      <c r="K109" s="47" t="s">
        <v>1031</v>
      </c>
      <c r="L109" s="48" t="s">
        <v>1032</v>
      </c>
      <c r="M109" s="41"/>
      <c r="N109" s="91">
        <f t="shared" si="5"/>
        <v>4</v>
      </c>
      <c r="O109" s="3">
        <v>4</v>
      </c>
      <c r="P109" s="1">
        <v>0</v>
      </c>
      <c r="Q109" s="2">
        <v>0</v>
      </c>
      <c r="R109" s="45">
        <f t="shared" si="6"/>
        <v>4</v>
      </c>
      <c r="Y109" s="38">
        <v>3</v>
      </c>
      <c r="Z109" s="38">
        <v>1</v>
      </c>
      <c r="AB109" s="91"/>
      <c r="AC109" s="91"/>
      <c r="AD109" s="91"/>
      <c r="AE109" s="91"/>
      <c r="AF109" s="91"/>
      <c r="AG109" s="91"/>
      <c r="AH109" s="91"/>
      <c r="AI109" s="91"/>
      <c r="AJ109" s="91"/>
      <c r="AK109" s="91"/>
      <c r="AL109" s="91"/>
      <c r="AO109" s="100">
        <f t="shared" si="7"/>
        <v>4</v>
      </c>
      <c r="AP109" s="85">
        <f t="shared" si="4"/>
        <v>0</v>
      </c>
    </row>
    <row r="110" spans="1:42" x14ac:dyDescent="0.3">
      <c r="A110" s="48" t="s">
        <v>1031</v>
      </c>
      <c r="B110" s="6" t="s">
        <v>896</v>
      </c>
      <c r="C110" s="6" t="s">
        <v>3</v>
      </c>
      <c r="D110" s="47">
        <v>4</v>
      </c>
      <c r="E110" s="48"/>
      <c r="F110" s="6" t="s">
        <v>897</v>
      </c>
      <c r="G110" s="90"/>
      <c r="H110" s="47"/>
      <c r="I110" s="47"/>
      <c r="J110" s="47" t="s">
        <v>373</v>
      </c>
      <c r="K110" s="47" t="s">
        <v>1031</v>
      </c>
      <c r="L110" s="48" t="s">
        <v>1032</v>
      </c>
      <c r="M110" s="41"/>
      <c r="N110" s="91">
        <f t="shared" si="5"/>
        <v>4</v>
      </c>
      <c r="O110" s="3">
        <v>4</v>
      </c>
      <c r="P110" s="1">
        <v>0</v>
      </c>
      <c r="Q110" s="2">
        <v>0</v>
      </c>
      <c r="R110" s="45">
        <f t="shared" si="6"/>
        <v>4</v>
      </c>
      <c r="Y110" s="38">
        <v>3</v>
      </c>
      <c r="Z110" s="38">
        <v>1</v>
      </c>
      <c r="AB110" s="91"/>
      <c r="AC110" s="91"/>
      <c r="AD110" s="91"/>
      <c r="AE110" s="91"/>
      <c r="AF110" s="91"/>
      <c r="AG110" s="91"/>
      <c r="AH110" s="91"/>
      <c r="AI110" s="91"/>
      <c r="AJ110" s="91"/>
      <c r="AK110" s="91"/>
      <c r="AL110" s="91"/>
      <c r="AO110" s="100">
        <f t="shared" si="7"/>
        <v>4</v>
      </c>
      <c r="AP110" s="85">
        <f t="shared" si="4"/>
        <v>0</v>
      </c>
    </row>
    <row r="111" spans="1:42" x14ac:dyDescent="0.3">
      <c r="A111" s="48" t="s">
        <v>1031</v>
      </c>
      <c r="B111" s="6" t="s">
        <v>833</v>
      </c>
      <c r="C111" s="6" t="s">
        <v>669</v>
      </c>
      <c r="D111" s="47">
        <v>4</v>
      </c>
      <c r="E111" s="48"/>
      <c r="F111" s="6" t="s">
        <v>874</v>
      </c>
      <c r="G111" s="90"/>
      <c r="H111" s="47"/>
      <c r="I111" s="47"/>
      <c r="J111" s="47" t="s">
        <v>373</v>
      </c>
      <c r="K111" s="47" t="s">
        <v>1031</v>
      </c>
      <c r="L111" s="48" t="s">
        <v>1032</v>
      </c>
      <c r="M111" s="41"/>
      <c r="N111" s="91">
        <f t="shared" si="5"/>
        <v>4</v>
      </c>
      <c r="O111" s="3">
        <v>0</v>
      </c>
      <c r="P111" s="1">
        <v>0</v>
      </c>
      <c r="Q111" s="2">
        <v>4</v>
      </c>
      <c r="R111" s="45">
        <f t="shared" si="6"/>
        <v>0</v>
      </c>
      <c r="AB111" s="91"/>
      <c r="AC111" s="91"/>
      <c r="AD111" s="91"/>
      <c r="AE111" s="91"/>
      <c r="AF111" s="91"/>
      <c r="AG111" s="91"/>
      <c r="AH111" s="91"/>
      <c r="AI111" s="91"/>
      <c r="AJ111" s="91"/>
      <c r="AK111" s="91"/>
      <c r="AL111" s="91"/>
      <c r="AO111" s="100">
        <f t="shared" si="7"/>
        <v>0</v>
      </c>
      <c r="AP111" s="85">
        <f t="shared" si="4"/>
        <v>0</v>
      </c>
    </row>
    <row r="112" spans="1:42" x14ac:dyDescent="0.3">
      <c r="A112" s="48" t="s">
        <v>1031</v>
      </c>
      <c r="B112" s="6" t="s">
        <v>662</v>
      </c>
      <c r="C112" s="6" t="s">
        <v>4</v>
      </c>
      <c r="D112" s="47">
        <v>4</v>
      </c>
      <c r="E112" s="48"/>
      <c r="F112" s="6" t="s">
        <v>661</v>
      </c>
      <c r="G112" s="90"/>
      <c r="H112" s="47"/>
      <c r="I112" s="47"/>
      <c r="J112" s="47" t="s">
        <v>373</v>
      </c>
      <c r="K112" s="47" t="s">
        <v>1031</v>
      </c>
      <c r="L112" s="48" t="s">
        <v>1032</v>
      </c>
      <c r="M112" s="41">
        <v>2</v>
      </c>
      <c r="N112" s="91">
        <f t="shared" si="5"/>
        <v>2</v>
      </c>
      <c r="O112" s="3">
        <v>0</v>
      </c>
      <c r="P112" s="1">
        <v>0</v>
      </c>
      <c r="Q112" s="2">
        <v>2</v>
      </c>
      <c r="R112" s="45">
        <f t="shared" si="6"/>
        <v>0</v>
      </c>
      <c r="AB112" s="91"/>
      <c r="AC112" s="91"/>
      <c r="AD112" s="91"/>
      <c r="AE112" s="91"/>
      <c r="AF112" s="91"/>
      <c r="AG112" s="91"/>
      <c r="AH112" s="91"/>
      <c r="AI112" s="91"/>
      <c r="AJ112" s="91"/>
      <c r="AK112" s="91"/>
      <c r="AL112" s="91"/>
      <c r="AO112" s="100">
        <f t="shared" si="7"/>
        <v>0</v>
      </c>
      <c r="AP112" s="85">
        <f t="shared" si="4"/>
        <v>0</v>
      </c>
    </row>
    <row r="113" spans="1:42" x14ac:dyDescent="0.3">
      <c r="A113" s="48" t="s">
        <v>1031</v>
      </c>
      <c r="B113" s="6" t="s">
        <v>831</v>
      </c>
      <c r="C113" s="6" t="s">
        <v>4</v>
      </c>
      <c r="D113" s="47">
        <v>4</v>
      </c>
      <c r="E113" s="48"/>
      <c r="F113" s="7" t="s">
        <v>830</v>
      </c>
      <c r="G113" s="90"/>
      <c r="H113" s="47"/>
      <c r="I113" s="47"/>
      <c r="J113" s="47" t="s">
        <v>373</v>
      </c>
      <c r="K113" s="47" t="s">
        <v>1031</v>
      </c>
      <c r="L113" s="48" t="s">
        <v>1032</v>
      </c>
      <c r="M113" s="41"/>
      <c r="N113" s="91">
        <f t="shared" si="5"/>
        <v>4</v>
      </c>
      <c r="O113" s="3">
        <v>4</v>
      </c>
      <c r="P113" s="1">
        <v>0</v>
      </c>
      <c r="Q113" s="2">
        <v>0</v>
      </c>
      <c r="R113" s="45">
        <f t="shared" si="6"/>
        <v>4</v>
      </c>
      <c r="Y113" s="38">
        <v>3</v>
      </c>
      <c r="Z113" s="38">
        <v>1</v>
      </c>
      <c r="AB113" s="91"/>
      <c r="AC113" s="91"/>
      <c r="AD113" s="91"/>
      <c r="AE113" s="91"/>
      <c r="AF113" s="91"/>
      <c r="AG113" s="91"/>
      <c r="AH113" s="91"/>
      <c r="AI113" s="91"/>
      <c r="AJ113" s="91"/>
      <c r="AK113" s="91"/>
      <c r="AL113" s="91"/>
      <c r="AO113" s="100">
        <f t="shared" si="7"/>
        <v>4</v>
      </c>
      <c r="AP113" s="85">
        <f t="shared" si="4"/>
        <v>0</v>
      </c>
    </row>
    <row r="114" spans="1:42" x14ac:dyDescent="0.3">
      <c r="A114" s="48" t="s">
        <v>1031</v>
      </c>
      <c r="B114" s="6" t="s">
        <v>927</v>
      </c>
      <c r="C114" s="6" t="s">
        <v>20</v>
      </c>
      <c r="D114" s="47">
        <v>4</v>
      </c>
      <c r="E114" s="48"/>
      <c r="F114" s="6" t="s">
        <v>926</v>
      </c>
      <c r="G114" s="90"/>
      <c r="H114" s="47"/>
      <c r="I114" s="47"/>
      <c r="J114" s="47" t="s">
        <v>373</v>
      </c>
      <c r="K114" s="47" t="s">
        <v>1031</v>
      </c>
      <c r="L114" s="48" t="s">
        <v>1032</v>
      </c>
      <c r="M114" s="41"/>
      <c r="N114" s="91">
        <f t="shared" si="5"/>
        <v>4</v>
      </c>
      <c r="O114" s="3">
        <v>3</v>
      </c>
      <c r="P114" s="1">
        <v>0</v>
      </c>
      <c r="Q114" s="2">
        <v>1</v>
      </c>
      <c r="R114" s="45">
        <f t="shared" si="6"/>
        <v>3</v>
      </c>
      <c r="X114" s="38">
        <v>3</v>
      </c>
      <c r="AB114" s="91"/>
      <c r="AC114" s="91"/>
      <c r="AD114" s="91"/>
      <c r="AE114" s="91"/>
      <c r="AF114" s="91"/>
      <c r="AG114" s="91"/>
      <c r="AH114" s="91"/>
      <c r="AI114" s="91"/>
      <c r="AJ114" s="91"/>
      <c r="AK114" s="91"/>
      <c r="AL114" s="91"/>
      <c r="AO114" s="100">
        <f t="shared" si="7"/>
        <v>3</v>
      </c>
      <c r="AP114" s="85">
        <f t="shared" si="4"/>
        <v>0</v>
      </c>
    </row>
    <row r="115" spans="1:42" x14ac:dyDescent="0.3">
      <c r="A115" s="48" t="s">
        <v>1031</v>
      </c>
      <c r="B115" s="6" t="s">
        <v>777</v>
      </c>
      <c r="C115" s="6" t="s">
        <v>628</v>
      </c>
      <c r="D115" s="47">
        <v>4</v>
      </c>
      <c r="E115" s="48"/>
      <c r="F115" s="6" t="s">
        <v>776</v>
      </c>
      <c r="G115" s="90"/>
      <c r="H115" s="47"/>
      <c r="I115" s="47"/>
      <c r="J115" s="47" t="s">
        <v>373</v>
      </c>
      <c r="K115" s="47" t="s">
        <v>1031</v>
      </c>
      <c r="L115" s="48" t="s">
        <v>1032</v>
      </c>
      <c r="M115" s="41"/>
      <c r="N115" s="91">
        <f t="shared" si="5"/>
        <v>4</v>
      </c>
      <c r="O115" s="3">
        <v>0</v>
      </c>
      <c r="P115" s="1">
        <v>1</v>
      </c>
      <c r="Q115" s="2">
        <v>3</v>
      </c>
      <c r="R115" s="45">
        <f t="shared" si="6"/>
        <v>1</v>
      </c>
      <c r="W115" s="38">
        <v>1</v>
      </c>
      <c r="AB115" s="91"/>
      <c r="AC115" s="91"/>
      <c r="AD115" s="91"/>
      <c r="AE115" s="91"/>
      <c r="AF115" s="91"/>
      <c r="AG115" s="91"/>
      <c r="AH115" s="91"/>
      <c r="AI115" s="91"/>
      <c r="AJ115" s="91"/>
      <c r="AK115" s="91"/>
      <c r="AL115" s="91"/>
      <c r="AO115" s="100">
        <f t="shared" si="7"/>
        <v>1</v>
      </c>
      <c r="AP115" s="85">
        <f t="shared" si="4"/>
        <v>0</v>
      </c>
    </row>
    <row r="116" spans="1:42" x14ac:dyDescent="0.3">
      <c r="A116" s="48" t="s">
        <v>1031</v>
      </c>
      <c r="B116" s="6" t="s">
        <v>982</v>
      </c>
      <c r="C116" s="6" t="s">
        <v>12</v>
      </c>
      <c r="D116" s="47">
        <v>4</v>
      </c>
      <c r="E116" s="48"/>
      <c r="F116" s="6" t="s">
        <v>981</v>
      </c>
      <c r="G116" s="90"/>
      <c r="H116" s="47"/>
      <c r="I116" s="47"/>
      <c r="J116" s="47" t="s">
        <v>373</v>
      </c>
      <c r="K116" s="47" t="s">
        <v>1031</v>
      </c>
      <c r="L116" s="48" t="s">
        <v>1032</v>
      </c>
      <c r="M116" s="41"/>
      <c r="N116" s="91">
        <f t="shared" si="5"/>
        <v>4</v>
      </c>
      <c r="O116" s="3">
        <v>4</v>
      </c>
      <c r="P116" s="1">
        <v>0</v>
      </c>
      <c r="Q116" s="2">
        <v>0</v>
      </c>
      <c r="R116" s="45">
        <f t="shared" si="6"/>
        <v>4</v>
      </c>
      <c r="Y116" s="38">
        <v>3</v>
      </c>
      <c r="Z116" s="38">
        <v>1</v>
      </c>
      <c r="AB116" s="91"/>
      <c r="AC116" s="91"/>
      <c r="AD116" s="91"/>
      <c r="AE116" s="91"/>
      <c r="AF116" s="91"/>
      <c r="AG116" s="91"/>
      <c r="AH116" s="91"/>
      <c r="AI116" s="91"/>
      <c r="AJ116" s="91"/>
      <c r="AK116" s="91"/>
      <c r="AL116" s="91"/>
      <c r="AO116" s="100">
        <f t="shared" si="7"/>
        <v>4</v>
      </c>
      <c r="AP116" s="85">
        <f t="shared" si="4"/>
        <v>0</v>
      </c>
    </row>
    <row r="117" spans="1:42" x14ac:dyDescent="0.3">
      <c r="A117" s="48" t="s">
        <v>1031</v>
      </c>
      <c r="B117" s="6" t="s">
        <v>944</v>
      </c>
      <c r="C117" s="6" t="s">
        <v>1</v>
      </c>
      <c r="D117" s="47">
        <v>4</v>
      </c>
      <c r="E117" s="48"/>
      <c r="F117" s="6" t="s">
        <v>943</v>
      </c>
      <c r="G117" s="90"/>
      <c r="H117" s="47"/>
      <c r="I117" s="47"/>
      <c r="J117" s="47" t="s">
        <v>373</v>
      </c>
      <c r="K117" s="47" t="s">
        <v>1031</v>
      </c>
      <c r="L117" s="48" t="s">
        <v>1032</v>
      </c>
      <c r="M117" s="41"/>
      <c r="N117" s="91">
        <f t="shared" si="5"/>
        <v>4</v>
      </c>
      <c r="O117" s="3">
        <v>4</v>
      </c>
      <c r="P117" s="1">
        <v>0</v>
      </c>
      <c r="Q117" s="2">
        <v>0</v>
      </c>
      <c r="R117" s="45">
        <f t="shared" si="6"/>
        <v>4</v>
      </c>
      <c r="Y117" s="38">
        <v>3</v>
      </c>
      <c r="Z117" s="38">
        <v>1</v>
      </c>
      <c r="AB117" s="91"/>
      <c r="AC117" s="91"/>
      <c r="AD117" s="91"/>
      <c r="AE117" s="91"/>
      <c r="AF117" s="91"/>
      <c r="AG117" s="91"/>
      <c r="AH117" s="91"/>
      <c r="AI117" s="91"/>
      <c r="AJ117" s="91"/>
      <c r="AK117" s="91"/>
      <c r="AL117" s="91"/>
      <c r="AO117" s="100">
        <f t="shared" si="7"/>
        <v>4</v>
      </c>
      <c r="AP117" s="85">
        <f t="shared" si="4"/>
        <v>0</v>
      </c>
    </row>
    <row r="118" spans="1:42" x14ac:dyDescent="0.3">
      <c r="A118" s="48" t="s">
        <v>1031</v>
      </c>
      <c r="B118" s="6" t="s">
        <v>106</v>
      </c>
      <c r="C118" s="6" t="s">
        <v>1</v>
      </c>
      <c r="D118" s="47">
        <v>4</v>
      </c>
      <c r="E118" s="48"/>
      <c r="F118" s="6" t="s">
        <v>947</v>
      </c>
      <c r="G118" s="90"/>
      <c r="H118" s="47"/>
      <c r="I118" s="47"/>
      <c r="J118" s="47" t="s">
        <v>373</v>
      </c>
      <c r="K118" s="47" t="s">
        <v>1031</v>
      </c>
      <c r="L118" s="48" t="s">
        <v>1032</v>
      </c>
      <c r="M118" s="41"/>
      <c r="N118" s="91">
        <f t="shared" si="5"/>
        <v>4</v>
      </c>
      <c r="O118" s="3">
        <v>4</v>
      </c>
      <c r="P118" s="1">
        <v>0</v>
      </c>
      <c r="Q118" s="2">
        <v>0</v>
      </c>
      <c r="R118" s="45">
        <f t="shared" si="6"/>
        <v>4</v>
      </c>
      <c r="Y118" s="38">
        <v>3</v>
      </c>
      <c r="Z118" s="38">
        <v>1</v>
      </c>
      <c r="AB118" s="91"/>
      <c r="AC118" s="91"/>
      <c r="AD118" s="91"/>
      <c r="AE118" s="91"/>
      <c r="AF118" s="91"/>
      <c r="AG118" s="91"/>
      <c r="AH118" s="91"/>
      <c r="AI118" s="91"/>
      <c r="AJ118" s="91"/>
      <c r="AK118" s="91"/>
      <c r="AL118" s="91"/>
      <c r="AO118" s="100">
        <f t="shared" si="7"/>
        <v>4</v>
      </c>
      <c r="AP118" s="85">
        <f t="shared" si="4"/>
        <v>0</v>
      </c>
    </row>
    <row r="119" spans="1:42" x14ac:dyDescent="0.3">
      <c r="A119" s="48" t="s">
        <v>1031</v>
      </c>
      <c r="B119" s="6" t="s">
        <v>129</v>
      </c>
      <c r="C119" s="6" t="s">
        <v>1</v>
      </c>
      <c r="D119" s="47">
        <v>4</v>
      </c>
      <c r="E119" s="48"/>
      <c r="F119" s="6" t="s">
        <v>865</v>
      </c>
      <c r="G119" s="90"/>
      <c r="H119" s="47"/>
      <c r="I119" s="47"/>
      <c r="J119" s="47" t="s">
        <v>373</v>
      </c>
      <c r="K119" s="47" t="s">
        <v>1031</v>
      </c>
      <c r="L119" s="48" t="s">
        <v>1032</v>
      </c>
      <c r="M119" s="41"/>
      <c r="N119" s="91">
        <f t="shared" si="5"/>
        <v>4</v>
      </c>
      <c r="O119" s="3">
        <v>0</v>
      </c>
      <c r="P119" s="1">
        <v>4</v>
      </c>
      <c r="Q119" s="2">
        <v>0</v>
      </c>
      <c r="R119" s="45">
        <f t="shared" si="6"/>
        <v>4</v>
      </c>
      <c r="W119" s="38">
        <v>4</v>
      </c>
      <c r="AB119" s="91"/>
      <c r="AC119" s="91"/>
      <c r="AD119" s="91"/>
      <c r="AE119" s="91"/>
      <c r="AF119" s="91"/>
      <c r="AG119" s="91"/>
      <c r="AH119" s="91"/>
      <c r="AI119" s="91"/>
      <c r="AJ119" s="91"/>
      <c r="AK119" s="91"/>
      <c r="AL119" s="91"/>
      <c r="AO119" s="100">
        <f t="shared" si="7"/>
        <v>4</v>
      </c>
      <c r="AP119" s="85">
        <f t="shared" si="4"/>
        <v>0</v>
      </c>
    </row>
    <row r="120" spans="1:42" x14ac:dyDescent="0.3">
      <c r="A120" s="48" t="s">
        <v>1031</v>
      </c>
      <c r="B120" s="6" t="s">
        <v>695</v>
      </c>
      <c r="C120" s="6" t="s">
        <v>696</v>
      </c>
      <c r="D120" s="47">
        <v>4</v>
      </c>
      <c r="E120" s="48"/>
      <c r="F120" s="6" t="s">
        <v>694</v>
      </c>
      <c r="G120" s="90"/>
      <c r="H120" s="47"/>
      <c r="I120" s="47"/>
      <c r="J120" s="47" t="s">
        <v>373</v>
      </c>
      <c r="K120" s="47" t="s">
        <v>1031</v>
      </c>
      <c r="L120" s="48" t="s">
        <v>1032</v>
      </c>
      <c r="M120" s="41">
        <v>2</v>
      </c>
      <c r="N120" s="91">
        <f t="shared" si="5"/>
        <v>2</v>
      </c>
      <c r="O120" s="3">
        <v>0</v>
      </c>
      <c r="P120" s="1">
        <v>2</v>
      </c>
      <c r="Q120" s="2">
        <v>0</v>
      </c>
      <c r="R120" s="45">
        <f t="shared" si="6"/>
        <v>2</v>
      </c>
      <c r="W120" s="38">
        <v>2</v>
      </c>
      <c r="AB120" s="91"/>
      <c r="AC120" s="91"/>
      <c r="AD120" s="91"/>
      <c r="AE120" s="91"/>
      <c r="AF120" s="91"/>
      <c r="AG120" s="91"/>
      <c r="AH120" s="91"/>
      <c r="AI120" s="91"/>
      <c r="AJ120" s="91"/>
      <c r="AK120" s="91"/>
      <c r="AL120" s="91"/>
      <c r="AO120" s="100">
        <f t="shared" si="7"/>
        <v>2</v>
      </c>
      <c r="AP120" s="85">
        <f t="shared" si="4"/>
        <v>0</v>
      </c>
    </row>
    <row r="121" spans="1:42" x14ac:dyDescent="0.3">
      <c r="A121" s="48" t="s">
        <v>1031</v>
      </c>
      <c r="B121" s="6" t="s">
        <v>679</v>
      </c>
      <c r="C121" s="6" t="s">
        <v>19</v>
      </c>
      <c r="D121" s="47">
        <v>4</v>
      </c>
      <c r="E121" s="48"/>
      <c r="F121" s="6" t="s">
        <v>678</v>
      </c>
      <c r="G121" s="90"/>
      <c r="H121" s="47"/>
      <c r="I121" s="47"/>
      <c r="J121" s="47" t="s">
        <v>373</v>
      </c>
      <c r="K121" s="47" t="s">
        <v>1031</v>
      </c>
      <c r="L121" s="48" t="s">
        <v>1032</v>
      </c>
      <c r="M121" s="41"/>
      <c r="N121" s="91">
        <f t="shared" si="5"/>
        <v>4</v>
      </c>
      <c r="O121" s="3">
        <v>4</v>
      </c>
      <c r="P121" s="1">
        <v>0</v>
      </c>
      <c r="Q121" s="2">
        <v>0</v>
      </c>
      <c r="R121" s="45">
        <f t="shared" si="6"/>
        <v>4</v>
      </c>
      <c r="Y121" s="38">
        <v>3</v>
      </c>
      <c r="Z121" s="38">
        <v>1</v>
      </c>
      <c r="AB121" s="91"/>
      <c r="AC121" s="91"/>
      <c r="AD121" s="91"/>
      <c r="AE121" s="91"/>
      <c r="AF121" s="91"/>
      <c r="AG121" s="91"/>
      <c r="AH121" s="91"/>
      <c r="AI121" s="91"/>
      <c r="AJ121" s="91"/>
      <c r="AK121" s="91"/>
      <c r="AL121" s="91"/>
      <c r="AO121" s="100">
        <f t="shared" si="7"/>
        <v>4</v>
      </c>
      <c r="AP121" s="85">
        <f t="shared" si="4"/>
        <v>0</v>
      </c>
    </row>
    <row r="122" spans="1:42" x14ac:dyDescent="0.3">
      <c r="A122" s="48" t="s">
        <v>1031</v>
      </c>
      <c r="B122" s="6" t="s">
        <v>666</v>
      </c>
      <c r="C122" s="6" t="s">
        <v>7</v>
      </c>
      <c r="D122" s="47">
        <v>4</v>
      </c>
      <c r="E122" s="48"/>
      <c r="F122" s="6" t="s">
        <v>665</v>
      </c>
      <c r="G122" s="90"/>
      <c r="H122" s="47"/>
      <c r="I122" s="47"/>
      <c r="J122" s="47" t="s">
        <v>373</v>
      </c>
      <c r="K122" s="47" t="s">
        <v>1031</v>
      </c>
      <c r="L122" s="48" t="s">
        <v>1032</v>
      </c>
      <c r="M122" s="41"/>
      <c r="N122" s="91">
        <f t="shared" si="5"/>
        <v>4</v>
      </c>
      <c r="O122" s="3">
        <v>4</v>
      </c>
      <c r="P122" s="1">
        <v>0</v>
      </c>
      <c r="Q122" s="2">
        <v>0</v>
      </c>
      <c r="R122" s="45">
        <f t="shared" si="6"/>
        <v>4</v>
      </c>
      <c r="Y122" s="38">
        <v>3</v>
      </c>
      <c r="Z122" s="38">
        <v>1</v>
      </c>
      <c r="AB122" s="91"/>
      <c r="AC122" s="91"/>
      <c r="AD122" s="91"/>
      <c r="AE122" s="91"/>
      <c r="AF122" s="91"/>
      <c r="AG122" s="91"/>
      <c r="AH122" s="91"/>
      <c r="AI122" s="91"/>
      <c r="AJ122" s="91"/>
      <c r="AK122" s="91"/>
      <c r="AL122" s="91"/>
      <c r="AO122" s="100">
        <f t="shared" si="7"/>
        <v>4</v>
      </c>
      <c r="AP122" s="85">
        <f t="shared" si="4"/>
        <v>0</v>
      </c>
    </row>
    <row r="123" spans="1:42" x14ac:dyDescent="0.3">
      <c r="A123" s="48" t="s">
        <v>1031</v>
      </c>
      <c r="B123" s="6" t="s">
        <v>924</v>
      </c>
      <c r="C123" s="6" t="s">
        <v>925</v>
      </c>
      <c r="D123" s="47">
        <v>4</v>
      </c>
      <c r="E123" s="48"/>
      <c r="F123" s="6" t="s">
        <v>923</v>
      </c>
      <c r="G123" s="90"/>
      <c r="H123" s="47"/>
      <c r="I123" s="47"/>
      <c r="J123" s="47" t="s">
        <v>373</v>
      </c>
      <c r="K123" s="47" t="s">
        <v>1031</v>
      </c>
      <c r="L123" s="48" t="s">
        <v>1032</v>
      </c>
      <c r="M123" s="41"/>
      <c r="N123" s="91">
        <f t="shared" si="5"/>
        <v>5</v>
      </c>
      <c r="O123" s="3">
        <v>5</v>
      </c>
      <c r="P123" s="1">
        <v>0</v>
      </c>
      <c r="Q123" s="2">
        <v>0</v>
      </c>
      <c r="R123" s="45">
        <f t="shared" si="6"/>
        <v>5</v>
      </c>
      <c r="Y123" s="38">
        <v>3</v>
      </c>
      <c r="Z123" s="38">
        <v>2</v>
      </c>
      <c r="AB123" s="91"/>
      <c r="AC123" s="91"/>
      <c r="AD123" s="91"/>
      <c r="AE123" s="91"/>
      <c r="AF123" s="91"/>
      <c r="AG123" s="91"/>
      <c r="AH123" s="91"/>
      <c r="AI123" s="91"/>
      <c r="AJ123" s="91"/>
      <c r="AK123" s="91"/>
      <c r="AL123" s="91"/>
      <c r="AO123" s="100">
        <f t="shared" si="7"/>
        <v>5</v>
      </c>
      <c r="AP123" s="85">
        <f t="shared" si="4"/>
        <v>0</v>
      </c>
    </row>
    <row r="124" spans="1:42" x14ac:dyDescent="0.3">
      <c r="A124" s="48" t="s">
        <v>1031</v>
      </c>
      <c r="B124" s="6" t="s">
        <v>630</v>
      </c>
      <c r="C124" s="6" t="s">
        <v>17</v>
      </c>
      <c r="D124" s="47">
        <v>4</v>
      </c>
      <c r="E124" s="48"/>
      <c r="F124" s="6" t="s">
        <v>629</v>
      </c>
      <c r="G124" s="90"/>
      <c r="H124" s="47"/>
      <c r="I124" s="47"/>
      <c r="J124" s="47" t="s">
        <v>373</v>
      </c>
      <c r="K124" s="47" t="s">
        <v>1031</v>
      </c>
      <c r="L124" s="48" t="s">
        <v>1032</v>
      </c>
      <c r="M124" s="41"/>
      <c r="N124" s="91">
        <f t="shared" si="5"/>
        <v>4</v>
      </c>
      <c r="O124" s="3">
        <v>4</v>
      </c>
      <c r="P124" s="1">
        <v>0</v>
      </c>
      <c r="Q124" s="2">
        <v>0</v>
      </c>
      <c r="R124" s="45">
        <f t="shared" si="6"/>
        <v>4</v>
      </c>
      <c r="Y124" s="38">
        <v>3</v>
      </c>
      <c r="Z124" s="38">
        <v>1</v>
      </c>
      <c r="AB124" s="91"/>
      <c r="AC124" s="91"/>
      <c r="AD124" s="91"/>
      <c r="AE124" s="91"/>
      <c r="AF124" s="91"/>
      <c r="AG124" s="91"/>
      <c r="AH124" s="91"/>
      <c r="AI124" s="91"/>
      <c r="AJ124" s="91"/>
      <c r="AK124" s="91"/>
      <c r="AL124" s="91"/>
      <c r="AO124" s="100">
        <f t="shared" si="7"/>
        <v>4</v>
      </c>
      <c r="AP124" s="85">
        <f t="shared" si="4"/>
        <v>0</v>
      </c>
    </row>
    <row r="125" spans="1:42" x14ac:dyDescent="0.3">
      <c r="A125" s="48" t="s">
        <v>1031</v>
      </c>
      <c r="B125" s="6" t="s">
        <v>855</v>
      </c>
      <c r="C125" s="6" t="s">
        <v>628</v>
      </c>
      <c r="D125" s="47">
        <v>3</v>
      </c>
      <c r="E125" s="48"/>
      <c r="F125" s="6" t="s">
        <v>854</v>
      </c>
      <c r="G125" s="90"/>
      <c r="H125" s="47"/>
      <c r="I125" s="47"/>
      <c r="J125" s="47" t="s">
        <v>373</v>
      </c>
      <c r="K125" s="47" t="s">
        <v>1031</v>
      </c>
      <c r="L125" s="48" t="s">
        <v>1032</v>
      </c>
      <c r="M125" s="41"/>
      <c r="N125" s="91">
        <f t="shared" si="5"/>
        <v>3</v>
      </c>
      <c r="O125" s="3">
        <v>3</v>
      </c>
      <c r="P125" s="1">
        <v>0</v>
      </c>
      <c r="Q125" s="2">
        <v>0</v>
      </c>
      <c r="R125" s="45">
        <f t="shared" si="6"/>
        <v>3</v>
      </c>
      <c r="Y125" s="38">
        <v>3</v>
      </c>
      <c r="AB125" s="91"/>
      <c r="AC125" s="91"/>
      <c r="AD125" s="91"/>
      <c r="AE125" s="91"/>
      <c r="AF125" s="91"/>
      <c r="AG125" s="91"/>
      <c r="AH125" s="91"/>
      <c r="AI125" s="91"/>
      <c r="AJ125" s="91"/>
      <c r="AK125" s="91"/>
      <c r="AL125" s="91"/>
      <c r="AO125" s="100">
        <f t="shared" si="7"/>
        <v>3</v>
      </c>
      <c r="AP125" s="85">
        <f t="shared" si="4"/>
        <v>0</v>
      </c>
    </row>
    <row r="126" spans="1:42" x14ac:dyDescent="0.3">
      <c r="A126" s="48" t="s">
        <v>1031</v>
      </c>
      <c r="B126" s="6" t="s">
        <v>869</v>
      </c>
      <c r="C126" s="6" t="s">
        <v>16</v>
      </c>
      <c r="D126" s="47">
        <v>3</v>
      </c>
      <c r="E126" s="48"/>
      <c r="F126" s="6" t="s">
        <v>868</v>
      </c>
      <c r="G126" s="90"/>
      <c r="H126" s="47"/>
      <c r="I126" s="47"/>
      <c r="J126" s="47" t="s">
        <v>373</v>
      </c>
      <c r="K126" s="47" t="s">
        <v>1031</v>
      </c>
      <c r="L126" s="48" t="s">
        <v>1032</v>
      </c>
      <c r="M126" s="41"/>
      <c r="N126" s="91">
        <f t="shared" si="5"/>
        <v>3</v>
      </c>
      <c r="O126" s="3">
        <v>3</v>
      </c>
      <c r="P126" s="1">
        <v>0</v>
      </c>
      <c r="Q126" s="2">
        <v>0</v>
      </c>
      <c r="R126" s="45">
        <f t="shared" si="6"/>
        <v>3</v>
      </c>
      <c r="Y126" s="38">
        <v>3</v>
      </c>
      <c r="AB126" s="91"/>
      <c r="AC126" s="91"/>
      <c r="AD126" s="91"/>
      <c r="AE126" s="91"/>
      <c r="AF126" s="91"/>
      <c r="AG126" s="91"/>
      <c r="AH126" s="91"/>
      <c r="AI126" s="91"/>
      <c r="AJ126" s="91"/>
      <c r="AK126" s="91"/>
      <c r="AL126" s="91"/>
      <c r="AO126" s="100">
        <f t="shared" si="7"/>
        <v>3</v>
      </c>
      <c r="AP126" s="85">
        <f t="shared" si="4"/>
        <v>0</v>
      </c>
    </row>
    <row r="127" spans="1:42" x14ac:dyDescent="0.3">
      <c r="A127" s="48" t="s">
        <v>1031</v>
      </c>
      <c r="B127" s="6" t="s">
        <v>819</v>
      </c>
      <c r="C127" s="6" t="s">
        <v>11</v>
      </c>
      <c r="D127" s="47">
        <v>3</v>
      </c>
      <c r="E127" s="48"/>
      <c r="F127" s="6" t="s">
        <v>818</v>
      </c>
      <c r="G127" s="90"/>
      <c r="H127" s="47"/>
      <c r="I127" s="47"/>
      <c r="J127" s="47" t="s">
        <v>373</v>
      </c>
      <c r="K127" s="47" t="s">
        <v>1031</v>
      </c>
      <c r="L127" s="48" t="s">
        <v>1032</v>
      </c>
      <c r="M127" s="41">
        <v>1</v>
      </c>
      <c r="N127" s="91">
        <f t="shared" si="5"/>
        <v>2</v>
      </c>
      <c r="O127" s="3">
        <v>2</v>
      </c>
      <c r="P127" s="1">
        <v>0</v>
      </c>
      <c r="Q127" s="2">
        <v>0</v>
      </c>
      <c r="R127" s="45">
        <f t="shared" si="6"/>
        <v>2</v>
      </c>
      <c r="X127" s="38">
        <v>2</v>
      </c>
      <c r="AB127" s="91"/>
      <c r="AC127" s="91"/>
      <c r="AD127" s="91"/>
      <c r="AE127" s="91"/>
      <c r="AF127" s="91"/>
      <c r="AG127" s="91"/>
      <c r="AH127" s="91"/>
      <c r="AI127" s="91"/>
      <c r="AJ127" s="91"/>
      <c r="AK127" s="91"/>
      <c r="AL127" s="91"/>
      <c r="AO127" s="100">
        <f t="shared" si="7"/>
        <v>2</v>
      </c>
      <c r="AP127" s="85">
        <f t="shared" si="4"/>
        <v>0</v>
      </c>
    </row>
    <row r="128" spans="1:42" x14ac:dyDescent="0.3">
      <c r="A128" s="48" t="s">
        <v>1031</v>
      </c>
      <c r="B128" s="6" t="s">
        <v>807</v>
      </c>
      <c r="C128" s="6" t="s">
        <v>691</v>
      </c>
      <c r="D128" s="47">
        <v>3</v>
      </c>
      <c r="E128" s="48"/>
      <c r="F128" s="6" t="s">
        <v>806</v>
      </c>
      <c r="G128" s="90"/>
      <c r="H128" s="47"/>
      <c r="I128" s="47"/>
      <c r="J128" s="47" t="s">
        <v>373</v>
      </c>
      <c r="K128" s="47" t="s">
        <v>1031</v>
      </c>
      <c r="L128" s="48" t="s">
        <v>1032</v>
      </c>
      <c r="M128" s="41"/>
      <c r="N128" s="91">
        <f t="shared" si="5"/>
        <v>3</v>
      </c>
      <c r="O128" s="3">
        <v>3</v>
      </c>
      <c r="P128" s="1">
        <v>0</v>
      </c>
      <c r="Q128" s="2">
        <v>0</v>
      </c>
      <c r="R128" s="45">
        <f t="shared" si="6"/>
        <v>3</v>
      </c>
      <c r="Y128" s="38">
        <v>3</v>
      </c>
      <c r="AB128" s="91"/>
      <c r="AC128" s="91"/>
      <c r="AD128" s="91"/>
      <c r="AE128" s="91"/>
      <c r="AF128" s="91"/>
      <c r="AG128" s="91"/>
      <c r="AH128" s="91"/>
      <c r="AI128" s="91"/>
      <c r="AJ128" s="91"/>
      <c r="AK128" s="91"/>
      <c r="AL128" s="91"/>
      <c r="AO128" s="100">
        <f t="shared" si="7"/>
        <v>3</v>
      </c>
      <c r="AP128" s="85">
        <f t="shared" si="4"/>
        <v>0</v>
      </c>
    </row>
    <row r="129" spans="1:42" x14ac:dyDescent="0.3">
      <c r="A129" s="48" t="s">
        <v>1031</v>
      </c>
      <c r="B129" s="6" t="s">
        <v>595</v>
      </c>
      <c r="C129" s="6" t="s">
        <v>12</v>
      </c>
      <c r="D129" s="47">
        <v>3</v>
      </c>
      <c r="E129" s="48"/>
      <c r="F129" s="6" t="s">
        <v>594</v>
      </c>
      <c r="G129" s="90"/>
      <c r="H129" s="47"/>
      <c r="I129" s="47"/>
      <c r="J129" s="47" t="s">
        <v>373</v>
      </c>
      <c r="K129" s="47" t="s">
        <v>1031</v>
      </c>
      <c r="L129" s="48" t="s">
        <v>1032</v>
      </c>
      <c r="M129" s="41"/>
      <c r="N129" s="91">
        <f t="shared" si="5"/>
        <v>4</v>
      </c>
      <c r="O129" s="3">
        <v>4</v>
      </c>
      <c r="P129" s="1">
        <v>0</v>
      </c>
      <c r="Q129" s="2">
        <v>0</v>
      </c>
      <c r="R129" s="45">
        <f t="shared" si="6"/>
        <v>4</v>
      </c>
      <c r="Y129" s="38">
        <v>3</v>
      </c>
      <c r="Z129" s="38">
        <v>1</v>
      </c>
      <c r="AB129" s="91"/>
      <c r="AC129" s="91"/>
      <c r="AD129" s="91"/>
      <c r="AE129" s="91"/>
      <c r="AF129" s="91"/>
      <c r="AG129" s="91"/>
      <c r="AH129" s="91"/>
      <c r="AI129" s="91"/>
      <c r="AJ129" s="91"/>
      <c r="AK129" s="91"/>
      <c r="AL129" s="91"/>
      <c r="AO129" s="100">
        <f t="shared" si="7"/>
        <v>4</v>
      </c>
      <c r="AP129" s="85">
        <f t="shared" si="4"/>
        <v>0</v>
      </c>
    </row>
    <row r="130" spans="1:42" x14ac:dyDescent="0.3">
      <c r="A130" s="48" t="s">
        <v>1031</v>
      </c>
      <c r="B130" s="6" t="s">
        <v>952</v>
      </c>
      <c r="C130" s="6" t="s">
        <v>12</v>
      </c>
      <c r="D130" s="47">
        <v>3</v>
      </c>
      <c r="E130" s="48"/>
      <c r="F130" s="6" t="s">
        <v>951</v>
      </c>
      <c r="G130" s="90"/>
      <c r="H130" s="47"/>
      <c r="I130" s="47"/>
      <c r="J130" s="47" t="s">
        <v>373</v>
      </c>
      <c r="K130" s="47" t="s">
        <v>1031</v>
      </c>
      <c r="L130" s="48" t="s">
        <v>1032</v>
      </c>
      <c r="M130" s="41"/>
      <c r="N130" s="91">
        <f t="shared" si="5"/>
        <v>4</v>
      </c>
      <c r="O130" s="3">
        <v>4</v>
      </c>
      <c r="P130" s="1">
        <v>0</v>
      </c>
      <c r="Q130" s="2">
        <v>0</v>
      </c>
      <c r="R130" s="45">
        <f t="shared" si="6"/>
        <v>4</v>
      </c>
      <c r="Y130" s="38">
        <v>3</v>
      </c>
      <c r="Z130" s="38">
        <v>1</v>
      </c>
      <c r="AB130" s="91"/>
      <c r="AC130" s="91"/>
      <c r="AD130" s="91"/>
      <c r="AE130" s="91"/>
      <c r="AF130" s="91"/>
      <c r="AG130" s="91"/>
      <c r="AH130" s="91"/>
      <c r="AI130" s="91"/>
      <c r="AJ130" s="91"/>
      <c r="AK130" s="91"/>
      <c r="AL130" s="91"/>
      <c r="AO130" s="100">
        <f t="shared" si="7"/>
        <v>4</v>
      </c>
      <c r="AP130" s="85">
        <f t="shared" ref="AP130:AP193" si="8">SUM(AM130:AN130)</f>
        <v>0</v>
      </c>
    </row>
    <row r="131" spans="1:42" x14ac:dyDescent="0.3">
      <c r="A131" s="48" t="s">
        <v>1031</v>
      </c>
      <c r="B131" s="6" t="s">
        <v>648</v>
      </c>
      <c r="C131" s="6" t="s">
        <v>1</v>
      </c>
      <c r="D131" s="47">
        <v>3</v>
      </c>
      <c r="E131" s="48"/>
      <c r="F131" s="6" t="s">
        <v>647</v>
      </c>
      <c r="G131" s="90"/>
      <c r="H131" s="47"/>
      <c r="I131" s="47"/>
      <c r="J131" s="47" t="s">
        <v>373</v>
      </c>
      <c r="K131" s="47" t="s">
        <v>1031</v>
      </c>
      <c r="L131" s="48" t="s">
        <v>1032</v>
      </c>
      <c r="M131" s="41"/>
      <c r="N131" s="91">
        <f t="shared" si="5"/>
        <v>3</v>
      </c>
      <c r="O131" s="3">
        <v>0</v>
      </c>
      <c r="P131" s="1">
        <v>0</v>
      </c>
      <c r="Q131" s="2">
        <v>3</v>
      </c>
      <c r="R131" s="45">
        <f t="shared" si="6"/>
        <v>0</v>
      </c>
      <c r="AB131" s="91"/>
      <c r="AC131" s="91"/>
      <c r="AD131" s="91"/>
      <c r="AE131" s="91"/>
      <c r="AF131" s="91"/>
      <c r="AG131" s="91"/>
      <c r="AH131" s="91"/>
      <c r="AI131" s="91"/>
      <c r="AJ131" s="91"/>
      <c r="AK131" s="91"/>
      <c r="AL131" s="91"/>
      <c r="AO131" s="100">
        <f t="shared" si="7"/>
        <v>0</v>
      </c>
      <c r="AP131" s="85">
        <f t="shared" si="8"/>
        <v>0</v>
      </c>
    </row>
    <row r="132" spans="1:42" x14ac:dyDescent="0.3">
      <c r="A132" s="48" t="s">
        <v>1031</v>
      </c>
      <c r="B132" s="6" t="s">
        <v>674</v>
      </c>
      <c r="C132" s="6" t="s">
        <v>1</v>
      </c>
      <c r="D132" s="47">
        <v>3</v>
      </c>
      <c r="E132" s="48"/>
      <c r="F132" s="6" t="s">
        <v>673</v>
      </c>
      <c r="G132" s="90"/>
      <c r="H132" s="47"/>
      <c r="I132" s="47"/>
      <c r="J132" s="47" t="s">
        <v>373</v>
      </c>
      <c r="K132" s="47" t="s">
        <v>1031</v>
      </c>
      <c r="L132" s="48" t="s">
        <v>1032</v>
      </c>
      <c r="M132" s="41">
        <v>2</v>
      </c>
      <c r="N132" s="91">
        <f t="shared" si="5"/>
        <v>1</v>
      </c>
      <c r="O132" s="3">
        <v>0</v>
      </c>
      <c r="P132" s="1">
        <v>0</v>
      </c>
      <c r="Q132" s="2">
        <v>1</v>
      </c>
      <c r="R132" s="45">
        <f t="shared" si="6"/>
        <v>0</v>
      </c>
      <c r="AB132" s="91"/>
      <c r="AC132" s="91"/>
      <c r="AD132" s="91"/>
      <c r="AE132" s="91"/>
      <c r="AF132" s="91"/>
      <c r="AG132" s="91"/>
      <c r="AH132" s="91"/>
      <c r="AI132" s="91"/>
      <c r="AJ132" s="91"/>
      <c r="AK132" s="91"/>
      <c r="AL132" s="91"/>
      <c r="AO132" s="100">
        <f t="shared" si="7"/>
        <v>0</v>
      </c>
      <c r="AP132" s="85">
        <f t="shared" si="8"/>
        <v>0</v>
      </c>
    </row>
    <row r="133" spans="1:42" x14ac:dyDescent="0.3">
      <c r="A133" s="48" t="s">
        <v>1031</v>
      </c>
      <c r="B133" s="6" t="s">
        <v>718</v>
      </c>
      <c r="C133" s="6" t="s">
        <v>1</v>
      </c>
      <c r="D133" s="47">
        <v>3</v>
      </c>
      <c r="E133" s="48"/>
      <c r="F133" s="6" t="s">
        <v>717</v>
      </c>
      <c r="G133" s="90"/>
      <c r="H133" s="47"/>
      <c r="I133" s="47"/>
      <c r="J133" s="47" t="s">
        <v>373</v>
      </c>
      <c r="K133" s="47" t="s">
        <v>1031</v>
      </c>
      <c r="L133" s="48" t="s">
        <v>1032</v>
      </c>
      <c r="M133" s="41"/>
      <c r="N133" s="91">
        <f t="shared" si="5"/>
        <v>3</v>
      </c>
      <c r="O133" s="3">
        <v>3</v>
      </c>
      <c r="P133" s="1">
        <v>0</v>
      </c>
      <c r="Q133" s="2">
        <v>0</v>
      </c>
      <c r="R133" s="45">
        <f t="shared" si="6"/>
        <v>3</v>
      </c>
      <c r="Y133" s="38">
        <v>3</v>
      </c>
      <c r="AB133" s="91"/>
      <c r="AC133" s="91"/>
      <c r="AD133" s="91"/>
      <c r="AE133" s="91"/>
      <c r="AF133" s="91"/>
      <c r="AG133" s="91"/>
      <c r="AH133" s="91"/>
      <c r="AI133" s="91"/>
      <c r="AJ133" s="91"/>
      <c r="AK133" s="91"/>
      <c r="AL133" s="91"/>
      <c r="AO133" s="100">
        <f t="shared" si="7"/>
        <v>3</v>
      </c>
      <c r="AP133" s="85">
        <f t="shared" si="8"/>
        <v>0</v>
      </c>
    </row>
    <row r="134" spans="1:42" x14ac:dyDescent="0.3">
      <c r="A134" s="48" t="s">
        <v>1031</v>
      </c>
      <c r="B134" s="6" t="s">
        <v>775</v>
      </c>
      <c r="C134" s="6" t="s">
        <v>19</v>
      </c>
      <c r="D134" s="47">
        <v>3</v>
      </c>
      <c r="E134" s="48"/>
      <c r="F134" s="6" t="s">
        <v>774</v>
      </c>
      <c r="G134" s="90"/>
      <c r="H134" s="47"/>
      <c r="I134" s="47"/>
      <c r="J134" s="47" t="s">
        <v>373</v>
      </c>
      <c r="K134" s="47" t="s">
        <v>1031</v>
      </c>
      <c r="L134" s="48" t="s">
        <v>1032</v>
      </c>
      <c r="M134" s="41"/>
      <c r="N134" s="91">
        <f t="shared" si="5"/>
        <v>3</v>
      </c>
      <c r="O134" s="3">
        <v>3</v>
      </c>
      <c r="P134" s="1">
        <v>0</v>
      </c>
      <c r="Q134" s="2">
        <v>0</v>
      </c>
      <c r="R134" s="45">
        <f t="shared" si="6"/>
        <v>3</v>
      </c>
      <c r="Y134" s="38">
        <v>3</v>
      </c>
      <c r="AB134" s="91"/>
      <c r="AC134" s="91"/>
      <c r="AD134" s="91"/>
      <c r="AE134" s="91"/>
      <c r="AF134" s="91"/>
      <c r="AG134" s="91"/>
      <c r="AH134" s="91"/>
      <c r="AI134" s="91"/>
      <c r="AJ134" s="91"/>
      <c r="AK134" s="91"/>
      <c r="AL134" s="91"/>
      <c r="AO134" s="100">
        <f t="shared" si="7"/>
        <v>3</v>
      </c>
      <c r="AP134" s="85">
        <f t="shared" si="8"/>
        <v>0</v>
      </c>
    </row>
    <row r="135" spans="1:42" x14ac:dyDescent="0.3">
      <c r="A135" s="48" t="s">
        <v>1031</v>
      </c>
      <c r="B135" s="6" t="s">
        <v>905</v>
      </c>
      <c r="C135" s="6" t="s">
        <v>19</v>
      </c>
      <c r="D135" s="47">
        <v>3</v>
      </c>
      <c r="E135" s="48"/>
      <c r="F135" s="6" t="s">
        <v>904</v>
      </c>
      <c r="G135" s="90"/>
      <c r="H135" s="47"/>
      <c r="I135" s="47"/>
      <c r="J135" s="47" t="s">
        <v>373</v>
      </c>
      <c r="K135" s="47" t="s">
        <v>1031</v>
      </c>
      <c r="L135" s="48" t="s">
        <v>1032</v>
      </c>
      <c r="M135" s="41"/>
      <c r="N135" s="91">
        <f t="shared" si="5"/>
        <v>3</v>
      </c>
      <c r="O135" s="3">
        <v>3</v>
      </c>
      <c r="P135" s="1">
        <v>0</v>
      </c>
      <c r="Q135" s="2">
        <v>0</v>
      </c>
      <c r="R135" s="45">
        <f t="shared" si="6"/>
        <v>3</v>
      </c>
      <c r="Y135" s="38">
        <v>3</v>
      </c>
      <c r="AB135" s="91"/>
      <c r="AC135" s="91"/>
      <c r="AD135" s="91"/>
      <c r="AE135" s="91"/>
      <c r="AF135" s="91"/>
      <c r="AG135" s="91"/>
      <c r="AH135" s="91"/>
      <c r="AI135" s="91"/>
      <c r="AJ135" s="91"/>
      <c r="AK135" s="91"/>
      <c r="AL135" s="91"/>
      <c r="AO135" s="100">
        <f t="shared" si="7"/>
        <v>3</v>
      </c>
      <c r="AP135" s="85">
        <f t="shared" si="8"/>
        <v>0</v>
      </c>
    </row>
    <row r="136" spans="1:42" x14ac:dyDescent="0.3">
      <c r="A136" s="48" t="s">
        <v>1031</v>
      </c>
      <c r="B136" s="6" t="s">
        <v>745</v>
      </c>
      <c r="C136" s="6" t="s">
        <v>15</v>
      </c>
      <c r="D136" s="47">
        <v>3</v>
      </c>
      <c r="E136" s="48"/>
      <c r="F136" s="6" t="s">
        <v>744</v>
      </c>
      <c r="G136" s="90"/>
      <c r="H136" s="47"/>
      <c r="I136" s="47"/>
      <c r="J136" s="47" t="s">
        <v>373</v>
      </c>
      <c r="K136" s="47" t="s">
        <v>1031</v>
      </c>
      <c r="L136" s="48" t="s">
        <v>1032</v>
      </c>
      <c r="M136" s="41"/>
      <c r="N136" s="91">
        <f t="shared" si="5"/>
        <v>3</v>
      </c>
      <c r="O136" s="3">
        <v>3</v>
      </c>
      <c r="P136" s="1">
        <v>0</v>
      </c>
      <c r="Q136" s="2">
        <v>0</v>
      </c>
      <c r="R136" s="45">
        <f t="shared" si="6"/>
        <v>3</v>
      </c>
      <c r="Y136" s="38">
        <v>3</v>
      </c>
      <c r="AB136" s="91"/>
      <c r="AC136" s="91"/>
      <c r="AD136" s="91"/>
      <c r="AE136" s="91"/>
      <c r="AF136" s="91"/>
      <c r="AG136" s="91"/>
      <c r="AH136" s="91"/>
      <c r="AI136" s="91"/>
      <c r="AJ136" s="91"/>
      <c r="AK136" s="91"/>
      <c r="AL136" s="91"/>
      <c r="AO136" s="100">
        <f t="shared" si="7"/>
        <v>3</v>
      </c>
      <c r="AP136" s="85">
        <f t="shared" si="8"/>
        <v>0</v>
      </c>
    </row>
    <row r="137" spans="1:42" x14ac:dyDescent="0.3">
      <c r="A137" s="48" t="s">
        <v>1031</v>
      </c>
      <c r="B137" s="6" t="s">
        <v>738</v>
      </c>
      <c r="C137" s="6" t="s">
        <v>604</v>
      </c>
      <c r="D137" s="47">
        <v>3</v>
      </c>
      <c r="E137" s="48"/>
      <c r="F137" s="6" t="s">
        <v>737</v>
      </c>
      <c r="G137" s="90"/>
      <c r="H137" s="47"/>
      <c r="I137" s="47"/>
      <c r="J137" s="47" t="s">
        <v>373</v>
      </c>
      <c r="K137" s="47" t="s">
        <v>1031</v>
      </c>
      <c r="L137" s="48" t="s">
        <v>1032</v>
      </c>
      <c r="M137" s="41"/>
      <c r="N137" s="91">
        <f t="shared" si="5"/>
        <v>3</v>
      </c>
      <c r="O137" s="3">
        <v>3</v>
      </c>
      <c r="P137" s="1">
        <v>0</v>
      </c>
      <c r="Q137" s="2">
        <v>0</v>
      </c>
      <c r="R137" s="45">
        <f t="shared" si="6"/>
        <v>3</v>
      </c>
      <c r="Y137" s="38">
        <v>3</v>
      </c>
      <c r="AB137" s="91"/>
      <c r="AC137" s="91"/>
      <c r="AD137" s="91"/>
      <c r="AE137" s="91"/>
      <c r="AF137" s="91"/>
      <c r="AG137" s="91"/>
      <c r="AH137" s="91"/>
      <c r="AI137" s="91"/>
      <c r="AJ137" s="91"/>
      <c r="AK137" s="91"/>
      <c r="AL137" s="91"/>
      <c r="AO137" s="100">
        <f t="shared" si="7"/>
        <v>3</v>
      </c>
      <c r="AP137" s="85">
        <f t="shared" si="8"/>
        <v>0</v>
      </c>
    </row>
    <row r="138" spans="1:42" x14ac:dyDescent="0.3">
      <c r="A138" s="48" t="s">
        <v>1031</v>
      </c>
      <c r="B138" s="6" t="s">
        <v>711</v>
      </c>
      <c r="C138" s="6" t="s">
        <v>593</v>
      </c>
      <c r="D138" s="47">
        <v>3</v>
      </c>
      <c r="E138" s="48"/>
      <c r="F138" s="6" t="s">
        <v>710</v>
      </c>
      <c r="G138" s="90"/>
      <c r="H138" s="47"/>
      <c r="I138" s="47"/>
      <c r="J138" s="47" t="s">
        <v>373</v>
      </c>
      <c r="K138" s="47" t="s">
        <v>1031</v>
      </c>
      <c r="L138" s="48" t="s">
        <v>1032</v>
      </c>
      <c r="M138" s="41"/>
      <c r="N138" s="91">
        <f t="shared" si="5"/>
        <v>3</v>
      </c>
      <c r="O138" s="3">
        <v>1</v>
      </c>
      <c r="P138" s="1">
        <v>0</v>
      </c>
      <c r="Q138" s="2">
        <v>2</v>
      </c>
      <c r="R138" s="45">
        <f t="shared" si="6"/>
        <v>1</v>
      </c>
      <c r="X138" s="38">
        <v>1</v>
      </c>
      <c r="AB138" s="91"/>
      <c r="AC138" s="91"/>
      <c r="AD138" s="91"/>
      <c r="AE138" s="91"/>
      <c r="AF138" s="91"/>
      <c r="AG138" s="91"/>
      <c r="AH138" s="91"/>
      <c r="AI138" s="91"/>
      <c r="AJ138" s="91"/>
      <c r="AK138" s="91"/>
      <c r="AL138" s="91"/>
      <c r="AO138" s="100">
        <f t="shared" si="7"/>
        <v>1</v>
      </c>
      <c r="AP138" s="85">
        <f t="shared" si="8"/>
        <v>0</v>
      </c>
    </row>
    <row r="139" spans="1:42" x14ac:dyDescent="0.3">
      <c r="A139" s="48" t="s">
        <v>1031</v>
      </c>
      <c r="B139" s="6" t="s">
        <v>700</v>
      </c>
      <c r="C139" s="6" t="s">
        <v>638</v>
      </c>
      <c r="D139" s="47">
        <v>3</v>
      </c>
      <c r="E139" s="48"/>
      <c r="F139" s="6" t="s">
        <v>699</v>
      </c>
      <c r="G139" s="90"/>
      <c r="H139" s="47"/>
      <c r="I139" s="47"/>
      <c r="J139" s="47" t="s">
        <v>373</v>
      </c>
      <c r="K139" s="47" t="s">
        <v>1031</v>
      </c>
      <c r="L139" s="48" t="s">
        <v>1032</v>
      </c>
      <c r="M139" s="41"/>
      <c r="N139" s="91">
        <f t="shared" si="5"/>
        <v>3</v>
      </c>
      <c r="O139" s="3">
        <v>3</v>
      </c>
      <c r="P139" s="1">
        <v>0</v>
      </c>
      <c r="Q139" s="2">
        <v>0</v>
      </c>
      <c r="R139" s="45">
        <f t="shared" si="6"/>
        <v>3</v>
      </c>
      <c r="Y139" s="38">
        <v>3</v>
      </c>
      <c r="AB139" s="91"/>
      <c r="AC139" s="91"/>
      <c r="AD139" s="91"/>
      <c r="AE139" s="91"/>
      <c r="AF139" s="91"/>
      <c r="AG139" s="91"/>
      <c r="AH139" s="91"/>
      <c r="AI139" s="91"/>
      <c r="AJ139" s="91"/>
      <c r="AK139" s="91"/>
      <c r="AL139" s="91"/>
      <c r="AO139" s="100">
        <f t="shared" si="7"/>
        <v>3</v>
      </c>
      <c r="AP139" s="85">
        <f t="shared" si="8"/>
        <v>0</v>
      </c>
    </row>
    <row r="140" spans="1:42" x14ac:dyDescent="0.3">
      <c r="A140" s="48" t="s">
        <v>1031</v>
      </c>
      <c r="B140" s="6" t="s">
        <v>729</v>
      </c>
      <c r="C140" s="6" t="s">
        <v>730</v>
      </c>
      <c r="D140" s="47">
        <v>3</v>
      </c>
      <c r="E140" s="48"/>
      <c r="F140" s="6" t="s">
        <v>728</v>
      </c>
      <c r="G140" s="90"/>
      <c r="H140" s="47"/>
      <c r="I140" s="47"/>
      <c r="J140" s="47" t="s">
        <v>373</v>
      </c>
      <c r="K140" s="47" t="s">
        <v>1031</v>
      </c>
      <c r="L140" s="48" t="s">
        <v>1032</v>
      </c>
      <c r="M140" s="41"/>
      <c r="N140" s="91">
        <f t="shared" si="5"/>
        <v>3</v>
      </c>
      <c r="O140" s="3">
        <v>3</v>
      </c>
      <c r="P140" s="1">
        <v>0</v>
      </c>
      <c r="Q140" s="2">
        <v>0</v>
      </c>
      <c r="R140" s="45">
        <f t="shared" si="6"/>
        <v>3</v>
      </c>
      <c r="Y140" s="38">
        <v>3</v>
      </c>
      <c r="AB140" s="91"/>
      <c r="AC140" s="91"/>
      <c r="AD140" s="91"/>
      <c r="AE140" s="91"/>
      <c r="AF140" s="91"/>
      <c r="AG140" s="91"/>
      <c r="AH140" s="91"/>
      <c r="AI140" s="91"/>
      <c r="AJ140" s="91"/>
      <c r="AK140" s="91"/>
      <c r="AL140" s="91"/>
      <c r="AO140" s="100">
        <f t="shared" si="7"/>
        <v>3</v>
      </c>
      <c r="AP140" s="85">
        <f t="shared" si="8"/>
        <v>0</v>
      </c>
    </row>
    <row r="141" spans="1:42" x14ac:dyDescent="0.3">
      <c r="A141" s="48" t="s">
        <v>1031</v>
      </c>
      <c r="B141" s="6" t="s">
        <v>755</v>
      </c>
      <c r="C141" s="6" t="s">
        <v>22</v>
      </c>
      <c r="D141" s="47">
        <v>3</v>
      </c>
      <c r="E141" s="48"/>
      <c r="F141" s="6" t="s">
        <v>754</v>
      </c>
      <c r="G141" s="90"/>
      <c r="H141" s="47"/>
      <c r="I141" s="47"/>
      <c r="J141" s="47" t="s">
        <v>373</v>
      </c>
      <c r="K141" s="47" t="s">
        <v>1031</v>
      </c>
      <c r="L141" s="48" t="s">
        <v>1032</v>
      </c>
      <c r="M141" s="41"/>
      <c r="N141" s="91">
        <f t="shared" si="5"/>
        <v>3</v>
      </c>
      <c r="O141" s="3">
        <v>3</v>
      </c>
      <c r="P141" s="1">
        <v>0</v>
      </c>
      <c r="Q141" s="2">
        <v>0</v>
      </c>
      <c r="R141" s="45">
        <f t="shared" si="6"/>
        <v>3</v>
      </c>
      <c r="Y141" s="38">
        <v>3</v>
      </c>
      <c r="AB141" s="91"/>
      <c r="AC141" s="91"/>
      <c r="AD141" s="91"/>
      <c r="AE141" s="91"/>
      <c r="AF141" s="91"/>
      <c r="AG141" s="91"/>
      <c r="AH141" s="91"/>
      <c r="AI141" s="91"/>
      <c r="AJ141" s="91"/>
      <c r="AK141" s="91"/>
      <c r="AL141" s="91"/>
      <c r="AO141" s="100">
        <f t="shared" si="7"/>
        <v>3</v>
      </c>
      <c r="AP141" s="85">
        <f t="shared" si="8"/>
        <v>0</v>
      </c>
    </row>
    <row r="142" spans="1:42" x14ac:dyDescent="0.3">
      <c r="A142" s="48" t="s">
        <v>1031</v>
      </c>
      <c r="B142" s="6" t="s">
        <v>971</v>
      </c>
      <c r="C142" s="6" t="s">
        <v>22</v>
      </c>
      <c r="D142" s="47">
        <v>3</v>
      </c>
      <c r="E142" s="48"/>
      <c r="F142" s="6" t="s">
        <v>970</v>
      </c>
      <c r="G142" s="90"/>
      <c r="H142" s="47"/>
      <c r="I142" s="47"/>
      <c r="J142" s="47" t="s">
        <v>373</v>
      </c>
      <c r="K142" s="47" t="s">
        <v>1031</v>
      </c>
      <c r="L142" s="48" t="s">
        <v>1032</v>
      </c>
      <c r="M142" s="41"/>
      <c r="N142" s="91">
        <f t="shared" si="5"/>
        <v>3</v>
      </c>
      <c r="O142" s="3">
        <v>3</v>
      </c>
      <c r="P142" s="1">
        <v>0</v>
      </c>
      <c r="Q142" s="2">
        <v>0</v>
      </c>
      <c r="R142" s="45">
        <f t="shared" si="6"/>
        <v>3</v>
      </c>
      <c r="Y142" s="38">
        <v>3</v>
      </c>
      <c r="AB142" s="91"/>
      <c r="AC142" s="91"/>
      <c r="AD142" s="91"/>
      <c r="AE142" s="91"/>
      <c r="AF142" s="91"/>
      <c r="AG142" s="91"/>
      <c r="AH142" s="91"/>
      <c r="AI142" s="91"/>
      <c r="AJ142" s="91"/>
      <c r="AK142" s="91"/>
      <c r="AL142" s="91"/>
      <c r="AO142" s="100">
        <f t="shared" si="7"/>
        <v>3</v>
      </c>
      <c r="AP142" s="85">
        <f t="shared" si="8"/>
        <v>0</v>
      </c>
    </row>
    <row r="143" spans="1:42" x14ac:dyDescent="0.3">
      <c r="A143" s="48" t="s">
        <v>1031</v>
      </c>
      <c r="B143" s="6" t="s">
        <v>907</v>
      </c>
      <c r="C143" s="6" t="s">
        <v>253</v>
      </c>
      <c r="D143" s="47">
        <v>2</v>
      </c>
      <c r="E143" s="48"/>
      <c r="F143" s="6" t="s">
        <v>906</v>
      </c>
      <c r="G143" s="90"/>
      <c r="H143" s="47"/>
      <c r="I143" s="47"/>
      <c r="J143" s="47" t="s">
        <v>373</v>
      </c>
      <c r="K143" s="47" t="s">
        <v>1031</v>
      </c>
      <c r="L143" s="48" t="s">
        <v>1032</v>
      </c>
      <c r="M143" s="41"/>
      <c r="N143" s="91">
        <f t="shared" si="5"/>
        <v>2</v>
      </c>
      <c r="O143" s="3">
        <v>2</v>
      </c>
      <c r="P143" s="1">
        <v>0</v>
      </c>
      <c r="Q143" s="2">
        <v>0</v>
      </c>
      <c r="R143" s="45">
        <f t="shared" si="6"/>
        <v>2</v>
      </c>
      <c r="Y143" s="38">
        <v>2</v>
      </c>
      <c r="AB143" s="91"/>
      <c r="AC143" s="91"/>
      <c r="AD143" s="91"/>
      <c r="AE143" s="91"/>
      <c r="AF143" s="91"/>
      <c r="AG143" s="91"/>
      <c r="AH143" s="91"/>
      <c r="AI143" s="91"/>
      <c r="AJ143" s="91"/>
      <c r="AK143" s="91"/>
      <c r="AL143" s="91"/>
      <c r="AO143" s="100">
        <f t="shared" si="7"/>
        <v>2</v>
      </c>
      <c r="AP143" s="85">
        <f t="shared" si="8"/>
        <v>0</v>
      </c>
    </row>
    <row r="144" spans="1:42" x14ac:dyDescent="0.3">
      <c r="A144" s="48" t="s">
        <v>1031</v>
      </c>
      <c r="B144" s="6" t="s">
        <v>743</v>
      </c>
      <c r="C144" s="6" t="s">
        <v>669</v>
      </c>
      <c r="D144" s="47">
        <v>2</v>
      </c>
      <c r="E144" s="48"/>
      <c r="F144" s="6" t="s">
        <v>742</v>
      </c>
      <c r="G144" s="90"/>
      <c r="H144" s="47"/>
      <c r="I144" s="47"/>
      <c r="J144" s="47" t="s">
        <v>373</v>
      </c>
      <c r="K144" s="47" t="s">
        <v>1031</v>
      </c>
      <c r="L144" s="48" t="s">
        <v>1032</v>
      </c>
      <c r="M144" s="41">
        <v>1</v>
      </c>
      <c r="N144" s="91">
        <f t="shared" si="5"/>
        <v>1</v>
      </c>
      <c r="O144" s="3">
        <v>0</v>
      </c>
      <c r="P144" s="1">
        <v>0</v>
      </c>
      <c r="Q144" s="2">
        <v>1</v>
      </c>
      <c r="R144" s="45">
        <f t="shared" si="6"/>
        <v>0</v>
      </c>
      <c r="AB144" s="91"/>
      <c r="AC144" s="91"/>
      <c r="AD144" s="91"/>
      <c r="AE144" s="91"/>
      <c r="AF144" s="91"/>
      <c r="AG144" s="91"/>
      <c r="AH144" s="91"/>
      <c r="AI144" s="91"/>
      <c r="AJ144" s="91"/>
      <c r="AK144" s="91"/>
      <c r="AL144" s="91"/>
      <c r="AO144" s="100">
        <f t="shared" si="7"/>
        <v>0</v>
      </c>
      <c r="AP144" s="85">
        <f t="shared" si="8"/>
        <v>0</v>
      </c>
    </row>
    <row r="145" spans="1:42" x14ac:dyDescent="0.3">
      <c r="A145" s="48" t="s">
        <v>1031</v>
      </c>
      <c r="B145" s="6" t="s">
        <v>920</v>
      </c>
      <c r="C145" s="6" t="s">
        <v>669</v>
      </c>
      <c r="D145" s="47">
        <v>2</v>
      </c>
      <c r="E145" s="48"/>
      <c r="F145" s="6" t="s">
        <v>919</v>
      </c>
      <c r="G145" s="90"/>
      <c r="H145" s="47"/>
      <c r="I145" s="47"/>
      <c r="J145" s="47" t="s">
        <v>373</v>
      </c>
      <c r="K145" s="47" t="s">
        <v>1031</v>
      </c>
      <c r="L145" s="48" t="s">
        <v>1032</v>
      </c>
      <c r="M145" s="41"/>
      <c r="N145" s="91">
        <f t="shared" si="5"/>
        <v>2</v>
      </c>
      <c r="O145" s="3">
        <v>2</v>
      </c>
      <c r="P145" s="1">
        <v>0</v>
      </c>
      <c r="Q145" s="2">
        <v>0</v>
      </c>
      <c r="R145" s="45">
        <f t="shared" si="6"/>
        <v>2</v>
      </c>
      <c r="Y145" s="38">
        <v>2</v>
      </c>
      <c r="AB145" s="91"/>
      <c r="AC145" s="91"/>
      <c r="AD145" s="91"/>
      <c r="AE145" s="91"/>
      <c r="AF145" s="91"/>
      <c r="AG145" s="91"/>
      <c r="AH145" s="91"/>
      <c r="AI145" s="91"/>
      <c r="AJ145" s="91"/>
      <c r="AK145" s="91"/>
      <c r="AL145" s="91"/>
      <c r="AO145" s="100">
        <f t="shared" si="7"/>
        <v>2</v>
      </c>
      <c r="AP145" s="85">
        <f t="shared" si="8"/>
        <v>0</v>
      </c>
    </row>
    <row r="146" spans="1:42" x14ac:dyDescent="0.3">
      <c r="A146" s="48" t="s">
        <v>1031</v>
      </c>
      <c r="B146" s="6" t="s">
        <v>857</v>
      </c>
      <c r="C146" s="6" t="s">
        <v>4</v>
      </c>
      <c r="D146" s="47">
        <v>2</v>
      </c>
      <c r="E146" s="48"/>
      <c r="F146" s="6" t="s">
        <v>856</v>
      </c>
      <c r="G146" s="90"/>
      <c r="H146" s="47"/>
      <c r="I146" s="47"/>
      <c r="J146" s="47" t="s">
        <v>373</v>
      </c>
      <c r="K146" s="47" t="s">
        <v>1031</v>
      </c>
      <c r="L146" s="48" t="s">
        <v>1032</v>
      </c>
      <c r="M146" s="41"/>
      <c r="N146" s="91">
        <f t="shared" si="5"/>
        <v>2</v>
      </c>
      <c r="O146" s="3">
        <v>2</v>
      </c>
      <c r="P146" s="1">
        <v>0</v>
      </c>
      <c r="Q146" s="2">
        <v>0</v>
      </c>
      <c r="R146" s="45">
        <f t="shared" si="6"/>
        <v>2</v>
      </c>
      <c r="Y146" s="38">
        <v>2</v>
      </c>
      <c r="AB146" s="91"/>
      <c r="AC146" s="91"/>
      <c r="AD146" s="91"/>
      <c r="AE146" s="91"/>
      <c r="AF146" s="91"/>
      <c r="AG146" s="91"/>
      <c r="AH146" s="91"/>
      <c r="AI146" s="91"/>
      <c r="AJ146" s="91"/>
      <c r="AK146" s="91"/>
      <c r="AL146" s="91"/>
      <c r="AO146" s="100">
        <f t="shared" si="7"/>
        <v>2</v>
      </c>
      <c r="AP146" s="85">
        <f t="shared" si="8"/>
        <v>0</v>
      </c>
    </row>
    <row r="147" spans="1:42" x14ac:dyDescent="0.3">
      <c r="A147" s="48" t="s">
        <v>1031</v>
      </c>
      <c r="B147" s="6" t="s">
        <v>582</v>
      </c>
      <c r="C147" s="6" t="s">
        <v>578</v>
      </c>
      <c r="D147" s="47">
        <v>2</v>
      </c>
      <c r="E147" s="48"/>
      <c r="F147" s="6" t="s">
        <v>581</v>
      </c>
      <c r="G147" s="90"/>
      <c r="H147" s="47"/>
      <c r="I147" s="47"/>
      <c r="J147" s="47" t="s">
        <v>373</v>
      </c>
      <c r="K147" s="47" t="s">
        <v>1031</v>
      </c>
      <c r="L147" s="48" t="s">
        <v>1032</v>
      </c>
      <c r="M147" s="41"/>
      <c r="N147" s="91">
        <f t="shared" si="5"/>
        <v>2</v>
      </c>
      <c r="O147" s="3">
        <v>2</v>
      </c>
      <c r="P147" s="1">
        <v>0</v>
      </c>
      <c r="Q147" s="2">
        <v>0</v>
      </c>
      <c r="R147" s="45">
        <f t="shared" si="6"/>
        <v>2</v>
      </c>
      <c r="Y147" s="38">
        <v>2</v>
      </c>
      <c r="AB147" s="91"/>
      <c r="AC147" s="91"/>
      <c r="AD147" s="91"/>
      <c r="AE147" s="91"/>
      <c r="AF147" s="91"/>
      <c r="AG147" s="91"/>
      <c r="AH147" s="91"/>
      <c r="AI147" s="91"/>
      <c r="AJ147" s="91"/>
      <c r="AK147" s="91"/>
      <c r="AL147" s="91"/>
      <c r="AO147" s="100">
        <f t="shared" si="7"/>
        <v>2</v>
      </c>
      <c r="AP147" s="85">
        <f t="shared" si="8"/>
        <v>0</v>
      </c>
    </row>
    <row r="148" spans="1:42" x14ac:dyDescent="0.3">
      <c r="A148" s="48" t="s">
        <v>1031</v>
      </c>
      <c r="B148" s="9" t="s">
        <v>986</v>
      </c>
      <c r="C148" s="6" t="s">
        <v>167</v>
      </c>
      <c r="D148" s="47">
        <v>2</v>
      </c>
      <c r="E148" s="48"/>
      <c r="F148" s="6" t="s">
        <v>985</v>
      </c>
      <c r="G148" s="90"/>
      <c r="H148" s="47"/>
      <c r="I148" s="47"/>
      <c r="J148" s="47" t="s">
        <v>373</v>
      </c>
      <c r="K148" s="47" t="s">
        <v>1031</v>
      </c>
      <c r="L148" s="48" t="s">
        <v>1032</v>
      </c>
      <c r="M148" s="41"/>
      <c r="N148" s="91">
        <f t="shared" si="5"/>
        <v>2</v>
      </c>
      <c r="O148" s="3">
        <v>2</v>
      </c>
      <c r="P148" s="1">
        <v>0</v>
      </c>
      <c r="Q148" s="2">
        <v>0</v>
      </c>
      <c r="R148" s="45">
        <f t="shared" si="6"/>
        <v>2</v>
      </c>
      <c r="Y148" s="38">
        <v>2</v>
      </c>
      <c r="AB148" s="91"/>
      <c r="AC148" s="91"/>
      <c r="AD148" s="91"/>
      <c r="AE148" s="91"/>
      <c r="AF148" s="91"/>
      <c r="AG148" s="91"/>
      <c r="AH148" s="91"/>
      <c r="AI148" s="91"/>
      <c r="AJ148" s="91"/>
      <c r="AK148" s="91"/>
      <c r="AL148" s="91"/>
      <c r="AO148" s="100">
        <f t="shared" si="7"/>
        <v>2</v>
      </c>
      <c r="AP148" s="85">
        <f t="shared" si="8"/>
        <v>0</v>
      </c>
    </row>
    <row r="149" spans="1:42" x14ac:dyDescent="0.3">
      <c r="A149" s="48" t="s">
        <v>1031</v>
      </c>
      <c r="B149" s="6" t="s">
        <v>265</v>
      </c>
      <c r="C149" s="6" t="s">
        <v>20</v>
      </c>
      <c r="D149" s="47">
        <v>2</v>
      </c>
      <c r="E149" s="48"/>
      <c r="F149" s="6" t="s">
        <v>1022</v>
      </c>
      <c r="G149" s="90"/>
      <c r="H149" s="47"/>
      <c r="I149" s="47"/>
      <c r="J149" s="47" t="s">
        <v>373</v>
      </c>
      <c r="K149" s="47" t="s">
        <v>1031</v>
      </c>
      <c r="L149" s="48" t="s">
        <v>1032</v>
      </c>
      <c r="M149" s="41"/>
      <c r="N149" s="91">
        <f t="shared" si="5"/>
        <v>3</v>
      </c>
      <c r="O149" s="3">
        <v>3</v>
      </c>
      <c r="P149" s="1">
        <v>0</v>
      </c>
      <c r="Q149" s="2">
        <v>0</v>
      </c>
      <c r="R149" s="45">
        <f t="shared" si="6"/>
        <v>3</v>
      </c>
      <c r="Y149" s="38">
        <v>3</v>
      </c>
      <c r="AB149" s="91"/>
      <c r="AC149" s="91"/>
      <c r="AD149" s="91"/>
      <c r="AE149" s="91"/>
      <c r="AF149" s="91"/>
      <c r="AG149" s="91"/>
      <c r="AH149" s="91"/>
      <c r="AI149" s="91"/>
      <c r="AJ149" s="91"/>
      <c r="AK149" s="91"/>
      <c r="AL149" s="91"/>
      <c r="AO149" s="100">
        <f t="shared" si="7"/>
        <v>3</v>
      </c>
      <c r="AP149" s="85">
        <f t="shared" si="8"/>
        <v>0</v>
      </c>
    </row>
    <row r="150" spans="1:42" x14ac:dyDescent="0.3">
      <c r="A150" s="48" t="s">
        <v>1031</v>
      </c>
      <c r="B150" s="6" t="s">
        <v>740</v>
      </c>
      <c r="C150" s="6" t="s">
        <v>741</v>
      </c>
      <c r="D150" s="47">
        <v>2</v>
      </c>
      <c r="E150" s="48"/>
      <c r="F150" s="6" t="s">
        <v>739</v>
      </c>
      <c r="G150" s="90"/>
      <c r="H150" s="47"/>
      <c r="I150" s="47"/>
      <c r="J150" s="47" t="s">
        <v>373</v>
      </c>
      <c r="K150" s="47" t="s">
        <v>1031</v>
      </c>
      <c r="L150" s="48" t="s">
        <v>1032</v>
      </c>
      <c r="M150" s="41"/>
      <c r="N150" s="91">
        <f t="shared" si="5"/>
        <v>3</v>
      </c>
      <c r="O150" s="3">
        <v>3</v>
      </c>
      <c r="P150" s="1">
        <v>0</v>
      </c>
      <c r="Q150" s="2">
        <v>0</v>
      </c>
      <c r="R150" s="45">
        <f t="shared" si="6"/>
        <v>3</v>
      </c>
      <c r="Y150" s="38">
        <v>3</v>
      </c>
      <c r="AB150" s="91"/>
      <c r="AC150" s="91"/>
      <c r="AD150" s="91"/>
      <c r="AE150" s="91"/>
      <c r="AF150" s="91"/>
      <c r="AG150" s="91"/>
      <c r="AH150" s="91"/>
      <c r="AI150" s="91"/>
      <c r="AJ150" s="91"/>
      <c r="AK150" s="91"/>
      <c r="AL150" s="91"/>
      <c r="AO150" s="100">
        <f t="shared" si="7"/>
        <v>3</v>
      </c>
      <c r="AP150" s="85">
        <f t="shared" si="8"/>
        <v>0</v>
      </c>
    </row>
    <row r="151" spans="1:42" x14ac:dyDescent="0.3">
      <c r="A151" s="48" t="s">
        <v>1031</v>
      </c>
      <c r="B151" s="6" t="s">
        <v>914</v>
      </c>
      <c r="C151" s="6" t="s">
        <v>628</v>
      </c>
      <c r="D151" s="47">
        <v>2</v>
      </c>
      <c r="E151" s="48"/>
      <c r="F151" s="6" t="s">
        <v>913</v>
      </c>
      <c r="G151" s="90"/>
      <c r="H151" s="47"/>
      <c r="I151" s="47"/>
      <c r="J151" s="47" t="s">
        <v>373</v>
      </c>
      <c r="K151" s="47" t="s">
        <v>1031</v>
      </c>
      <c r="L151" s="48" t="s">
        <v>1032</v>
      </c>
      <c r="M151" s="41"/>
      <c r="N151" s="91">
        <f t="shared" si="5"/>
        <v>2</v>
      </c>
      <c r="O151" s="3">
        <v>2</v>
      </c>
      <c r="P151" s="1">
        <v>0</v>
      </c>
      <c r="Q151" s="2">
        <v>0</v>
      </c>
      <c r="R151" s="45">
        <f t="shared" si="6"/>
        <v>2</v>
      </c>
      <c r="Y151" s="38">
        <v>2</v>
      </c>
      <c r="AB151" s="91"/>
      <c r="AC151" s="91"/>
      <c r="AD151" s="91"/>
      <c r="AE151" s="91"/>
      <c r="AF151" s="91"/>
      <c r="AG151" s="91"/>
      <c r="AH151" s="91"/>
      <c r="AI151" s="91"/>
      <c r="AJ151" s="91"/>
      <c r="AK151" s="91"/>
      <c r="AL151" s="91"/>
      <c r="AO151" s="100">
        <f t="shared" si="7"/>
        <v>2</v>
      </c>
      <c r="AP151" s="85">
        <f t="shared" si="8"/>
        <v>0</v>
      </c>
    </row>
    <row r="152" spans="1:42" x14ac:dyDescent="0.3">
      <c r="A152" s="48" t="s">
        <v>1031</v>
      </c>
      <c r="B152" s="6" t="s">
        <v>829</v>
      </c>
      <c r="C152" s="6" t="s">
        <v>786</v>
      </c>
      <c r="D152" s="47">
        <v>2</v>
      </c>
      <c r="E152" s="48"/>
      <c r="F152" s="6" t="s">
        <v>828</v>
      </c>
      <c r="G152" s="90"/>
      <c r="H152" s="47"/>
      <c r="I152" s="47"/>
      <c r="J152" s="47" t="s">
        <v>373</v>
      </c>
      <c r="K152" s="47" t="s">
        <v>1031</v>
      </c>
      <c r="L152" s="48" t="s">
        <v>1032</v>
      </c>
      <c r="M152" s="41"/>
      <c r="N152" s="91">
        <f t="shared" si="5"/>
        <v>2</v>
      </c>
      <c r="O152" s="3">
        <v>2</v>
      </c>
      <c r="P152" s="1">
        <v>0</v>
      </c>
      <c r="Q152" s="2">
        <v>0</v>
      </c>
      <c r="R152" s="45">
        <f t="shared" si="6"/>
        <v>2</v>
      </c>
      <c r="Y152" s="38">
        <v>2</v>
      </c>
      <c r="AB152" s="91"/>
      <c r="AC152" s="91"/>
      <c r="AD152" s="91"/>
      <c r="AE152" s="91"/>
      <c r="AF152" s="91"/>
      <c r="AG152" s="91"/>
      <c r="AH152" s="91"/>
      <c r="AI152" s="91"/>
      <c r="AJ152" s="91"/>
      <c r="AK152" s="91"/>
      <c r="AL152" s="91"/>
      <c r="AO152" s="100">
        <f t="shared" si="7"/>
        <v>2</v>
      </c>
      <c r="AP152" s="85">
        <f t="shared" si="8"/>
        <v>0</v>
      </c>
    </row>
    <row r="153" spans="1:42" x14ac:dyDescent="0.3">
      <c r="A153" s="48" t="s">
        <v>1031</v>
      </c>
      <c r="B153" s="6" t="s">
        <v>871</v>
      </c>
      <c r="C153" s="6" t="s">
        <v>11</v>
      </c>
      <c r="D153" s="47">
        <v>2</v>
      </c>
      <c r="E153" s="48"/>
      <c r="F153" s="6" t="s">
        <v>870</v>
      </c>
      <c r="G153" s="90"/>
      <c r="H153" s="47"/>
      <c r="I153" s="47"/>
      <c r="J153" s="47" t="s">
        <v>373</v>
      </c>
      <c r="K153" s="47" t="s">
        <v>1031</v>
      </c>
      <c r="L153" s="48" t="s">
        <v>1032</v>
      </c>
      <c r="M153" s="41"/>
      <c r="N153" s="91">
        <f t="shared" si="5"/>
        <v>2</v>
      </c>
      <c r="O153" s="3">
        <v>1</v>
      </c>
      <c r="P153" s="1">
        <v>1</v>
      </c>
      <c r="Q153" s="2">
        <v>0</v>
      </c>
      <c r="R153" s="45">
        <f t="shared" si="6"/>
        <v>2</v>
      </c>
      <c r="W153" s="38">
        <v>1</v>
      </c>
      <c r="X153" s="38">
        <v>1</v>
      </c>
      <c r="AB153" s="91"/>
      <c r="AC153" s="91"/>
      <c r="AD153" s="91"/>
      <c r="AE153" s="91"/>
      <c r="AF153" s="91"/>
      <c r="AG153" s="91"/>
      <c r="AH153" s="91"/>
      <c r="AI153" s="91"/>
      <c r="AJ153" s="91"/>
      <c r="AK153" s="91"/>
      <c r="AL153" s="91"/>
      <c r="AO153" s="100">
        <f t="shared" si="7"/>
        <v>2</v>
      </c>
      <c r="AP153" s="85">
        <f t="shared" si="8"/>
        <v>0</v>
      </c>
    </row>
    <row r="154" spans="1:42" x14ac:dyDescent="0.3">
      <c r="A154" s="48" t="s">
        <v>1031</v>
      </c>
      <c r="B154" s="6" t="s">
        <v>597</v>
      </c>
      <c r="C154" s="6" t="s">
        <v>12</v>
      </c>
      <c r="D154" s="47">
        <v>2</v>
      </c>
      <c r="E154" s="48"/>
      <c r="F154" s="6" t="s">
        <v>596</v>
      </c>
      <c r="G154" s="90"/>
      <c r="H154" s="47"/>
      <c r="I154" s="47"/>
      <c r="J154" s="47" t="s">
        <v>373</v>
      </c>
      <c r="K154" s="47" t="s">
        <v>1031</v>
      </c>
      <c r="L154" s="48" t="s">
        <v>1032</v>
      </c>
      <c r="M154" s="41">
        <v>1</v>
      </c>
      <c r="N154" s="91">
        <f t="shared" si="5"/>
        <v>1</v>
      </c>
      <c r="O154" s="3">
        <v>0</v>
      </c>
      <c r="P154" s="1">
        <v>0</v>
      </c>
      <c r="Q154" s="2">
        <v>1</v>
      </c>
      <c r="R154" s="45">
        <f t="shared" si="6"/>
        <v>0</v>
      </c>
      <c r="AB154" s="91"/>
      <c r="AC154" s="91"/>
      <c r="AD154" s="91"/>
      <c r="AE154" s="91"/>
      <c r="AF154" s="91"/>
      <c r="AG154" s="91"/>
      <c r="AH154" s="91"/>
      <c r="AI154" s="91"/>
      <c r="AJ154" s="91"/>
      <c r="AK154" s="91"/>
      <c r="AL154" s="91"/>
      <c r="AO154" s="100">
        <f t="shared" si="7"/>
        <v>0</v>
      </c>
      <c r="AP154" s="85">
        <f t="shared" si="8"/>
        <v>0</v>
      </c>
    </row>
    <row r="155" spans="1:42" x14ac:dyDescent="0.3">
      <c r="A155" s="48" t="s">
        <v>1031</v>
      </c>
      <c r="B155" s="6" t="s">
        <v>932</v>
      </c>
      <c r="C155" s="6" t="s">
        <v>12</v>
      </c>
      <c r="D155" s="47">
        <v>2</v>
      </c>
      <c r="E155" s="48"/>
      <c r="F155" s="6" t="s">
        <v>931</v>
      </c>
      <c r="G155" s="90"/>
      <c r="H155" s="47"/>
      <c r="I155" s="47"/>
      <c r="J155" s="47" t="s">
        <v>373</v>
      </c>
      <c r="K155" s="47" t="s">
        <v>1031</v>
      </c>
      <c r="L155" s="48" t="s">
        <v>1032</v>
      </c>
      <c r="M155" s="41"/>
      <c r="N155" s="91">
        <f t="shared" si="5"/>
        <v>2</v>
      </c>
      <c r="O155" s="3">
        <v>2</v>
      </c>
      <c r="P155" s="1">
        <v>0</v>
      </c>
      <c r="Q155" s="2">
        <v>0</v>
      </c>
      <c r="R155" s="45">
        <f t="shared" si="6"/>
        <v>2</v>
      </c>
      <c r="Y155" s="38">
        <v>2</v>
      </c>
      <c r="AB155" s="91"/>
      <c r="AC155" s="91"/>
      <c r="AD155" s="91"/>
      <c r="AE155" s="91"/>
      <c r="AF155" s="91"/>
      <c r="AG155" s="91"/>
      <c r="AH155" s="91"/>
      <c r="AI155" s="91"/>
      <c r="AJ155" s="91"/>
      <c r="AK155" s="91"/>
      <c r="AL155" s="91"/>
      <c r="AO155" s="100">
        <f t="shared" si="7"/>
        <v>2</v>
      </c>
      <c r="AP155" s="85">
        <f t="shared" si="8"/>
        <v>0</v>
      </c>
    </row>
    <row r="156" spans="1:42" x14ac:dyDescent="0.3">
      <c r="A156" s="48" t="s">
        <v>1031</v>
      </c>
      <c r="B156" s="6" t="s">
        <v>1008</v>
      </c>
      <c r="C156" s="6" t="s">
        <v>12</v>
      </c>
      <c r="D156" s="47">
        <v>2</v>
      </c>
      <c r="E156" s="48"/>
      <c r="F156" s="6" t="s">
        <v>1007</v>
      </c>
      <c r="G156" s="90"/>
      <c r="H156" s="47"/>
      <c r="I156" s="47"/>
      <c r="J156" s="47" t="s">
        <v>373</v>
      </c>
      <c r="K156" s="47" t="s">
        <v>1031</v>
      </c>
      <c r="L156" s="48" t="s">
        <v>1032</v>
      </c>
      <c r="M156" s="41"/>
      <c r="N156" s="91">
        <f t="shared" ref="N156:N219" si="9">O156+P156+Q156</f>
        <v>2</v>
      </c>
      <c r="O156" s="3">
        <v>2</v>
      </c>
      <c r="P156" s="1">
        <v>0</v>
      </c>
      <c r="Q156" s="2">
        <v>0</v>
      </c>
      <c r="R156" s="45">
        <f t="shared" ref="R156:R219" si="10">P156+O156</f>
        <v>2</v>
      </c>
      <c r="Y156" s="38">
        <v>2</v>
      </c>
      <c r="AB156" s="91"/>
      <c r="AC156" s="91"/>
      <c r="AD156" s="91"/>
      <c r="AE156" s="91"/>
      <c r="AF156" s="91"/>
      <c r="AG156" s="91"/>
      <c r="AH156" s="91"/>
      <c r="AI156" s="91"/>
      <c r="AJ156" s="91"/>
      <c r="AK156" s="91"/>
      <c r="AL156" s="91"/>
      <c r="AO156" s="100">
        <f t="shared" ref="AO156:AO219" si="11">SUM(W156:AN156)</f>
        <v>2</v>
      </c>
      <c r="AP156" s="85">
        <f t="shared" si="8"/>
        <v>0</v>
      </c>
    </row>
    <row r="157" spans="1:42" x14ac:dyDescent="0.3">
      <c r="A157" s="48" t="s">
        <v>1031</v>
      </c>
      <c r="B157" s="6" t="s">
        <v>751</v>
      </c>
      <c r="C157" s="6" t="s">
        <v>1</v>
      </c>
      <c r="D157" s="47">
        <v>2</v>
      </c>
      <c r="E157" s="48"/>
      <c r="F157" s="6" t="s">
        <v>750</v>
      </c>
      <c r="G157" s="90"/>
      <c r="H157" s="47"/>
      <c r="I157" s="47"/>
      <c r="J157" s="47" t="s">
        <v>373</v>
      </c>
      <c r="K157" s="47" t="s">
        <v>1031</v>
      </c>
      <c r="L157" s="48" t="s">
        <v>1032</v>
      </c>
      <c r="M157" s="41"/>
      <c r="N157" s="91">
        <f t="shared" si="9"/>
        <v>2</v>
      </c>
      <c r="O157" s="3">
        <v>2</v>
      </c>
      <c r="P157" s="1">
        <v>0</v>
      </c>
      <c r="Q157" s="2">
        <v>0</v>
      </c>
      <c r="R157" s="45">
        <f t="shared" si="10"/>
        <v>2</v>
      </c>
      <c r="Y157" s="38">
        <v>2</v>
      </c>
      <c r="AB157" s="91"/>
      <c r="AC157" s="91"/>
      <c r="AD157" s="91"/>
      <c r="AE157" s="91"/>
      <c r="AF157" s="91"/>
      <c r="AG157" s="91"/>
      <c r="AH157" s="91"/>
      <c r="AI157" s="91"/>
      <c r="AJ157" s="91"/>
      <c r="AK157" s="91"/>
      <c r="AL157" s="91"/>
      <c r="AO157" s="100">
        <f t="shared" si="11"/>
        <v>2</v>
      </c>
      <c r="AP157" s="85">
        <f t="shared" si="8"/>
        <v>0</v>
      </c>
    </row>
    <row r="158" spans="1:42" x14ac:dyDescent="0.3">
      <c r="A158" s="48" t="s">
        <v>1031</v>
      </c>
      <c r="B158" s="6" t="s">
        <v>800</v>
      </c>
      <c r="C158" s="6" t="s">
        <v>1</v>
      </c>
      <c r="D158" s="47">
        <v>2</v>
      </c>
      <c r="E158" s="48"/>
      <c r="F158" s="6" t="s">
        <v>799</v>
      </c>
      <c r="G158" s="90"/>
      <c r="H158" s="47"/>
      <c r="I158" s="47"/>
      <c r="J158" s="47" t="s">
        <v>373</v>
      </c>
      <c r="K158" s="47" t="s">
        <v>1031</v>
      </c>
      <c r="L158" s="48" t="s">
        <v>1032</v>
      </c>
      <c r="M158" s="41"/>
      <c r="N158" s="91">
        <f t="shared" si="9"/>
        <v>2</v>
      </c>
      <c r="O158" s="3">
        <v>2</v>
      </c>
      <c r="P158" s="1">
        <v>0</v>
      </c>
      <c r="Q158" s="2">
        <v>0</v>
      </c>
      <c r="R158" s="45">
        <f t="shared" si="10"/>
        <v>2</v>
      </c>
      <c r="Y158" s="38">
        <v>2</v>
      </c>
      <c r="AB158" s="91"/>
      <c r="AC158" s="91"/>
      <c r="AD158" s="91"/>
      <c r="AE158" s="91"/>
      <c r="AF158" s="91"/>
      <c r="AG158" s="91"/>
      <c r="AH158" s="91"/>
      <c r="AI158" s="91"/>
      <c r="AJ158" s="91"/>
      <c r="AK158" s="91"/>
      <c r="AL158" s="91"/>
      <c r="AO158" s="100">
        <f t="shared" si="11"/>
        <v>2</v>
      </c>
      <c r="AP158" s="85">
        <f t="shared" si="8"/>
        <v>0</v>
      </c>
    </row>
    <row r="159" spans="1:42" x14ac:dyDescent="0.3">
      <c r="A159" s="48" t="s">
        <v>1031</v>
      </c>
      <c r="B159" s="6" t="s">
        <v>835</v>
      </c>
      <c r="C159" s="6" t="s">
        <v>1</v>
      </c>
      <c r="D159" s="47">
        <v>2</v>
      </c>
      <c r="E159" s="48"/>
      <c r="F159" s="6" t="s">
        <v>834</v>
      </c>
      <c r="G159" s="90"/>
      <c r="H159" s="47"/>
      <c r="I159" s="47"/>
      <c r="J159" s="47" t="s">
        <v>373</v>
      </c>
      <c r="K159" s="47" t="s">
        <v>1031</v>
      </c>
      <c r="L159" s="48" t="s">
        <v>1032</v>
      </c>
      <c r="M159" s="41"/>
      <c r="N159" s="91">
        <f t="shared" si="9"/>
        <v>2</v>
      </c>
      <c r="O159" s="3">
        <v>2</v>
      </c>
      <c r="P159" s="1">
        <v>0</v>
      </c>
      <c r="Q159" s="2">
        <v>0</v>
      </c>
      <c r="R159" s="45">
        <f t="shared" si="10"/>
        <v>2</v>
      </c>
      <c r="Y159" s="38">
        <v>2</v>
      </c>
      <c r="AB159" s="91"/>
      <c r="AC159" s="91"/>
      <c r="AD159" s="91"/>
      <c r="AE159" s="91"/>
      <c r="AF159" s="91"/>
      <c r="AG159" s="91"/>
      <c r="AH159" s="91"/>
      <c r="AI159" s="91"/>
      <c r="AJ159" s="91"/>
      <c r="AK159" s="91"/>
      <c r="AL159" s="91"/>
      <c r="AO159" s="100">
        <f t="shared" si="11"/>
        <v>2</v>
      </c>
      <c r="AP159" s="85">
        <f t="shared" si="8"/>
        <v>0</v>
      </c>
    </row>
    <row r="160" spans="1:42" x14ac:dyDescent="0.3">
      <c r="A160" s="48" t="s">
        <v>1031</v>
      </c>
      <c r="B160" s="6" t="s">
        <v>1015</v>
      </c>
      <c r="C160" s="6" t="s">
        <v>1</v>
      </c>
      <c r="D160" s="47">
        <v>2</v>
      </c>
      <c r="E160" s="48"/>
      <c r="F160" s="6" t="s">
        <v>1014</v>
      </c>
      <c r="G160" s="90"/>
      <c r="H160" s="47"/>
      <c r="I160" s="47"/>
      <c r="J160" s="47" t="s">
        <v>373</v>
      </c>
      <c r="K160" s="47" t="s">
        <v>1031</v>
      </c>
      <c r="L160" s="48" t="s">
        <v>1032</v>
      </c>
      <c r="M160" s="41"/>
      <c r="N160" s="91">
        <f t="shared" si="9"/>
        <v>2</v>
      </c>
      <c r="O160" s="3">
        <v>2</v>
      </c>
      <c r="P160" s="1">
        <v>0</v>
      </c>
      <c r="Q160" s="2">
        <v>0</v>
      </c>
      <c r="R160" s="45">
        <f t="shared" si="10"/>
        <v>2</v>
      </c>
      <c r="Y160" s="38">
        <v>2</v>
      </c>
      <c r="AB160" s="91"/>
      <c r="AC160" s="91"/>
      <c r="AD160" s="91"/>
      <c r="AE160" s="91"/>
      <c r="AF160" s="91"/>
      <c r="AG160" s="91"/>
      <c r="AH160" s="91"/>
      <c r="AI160" s="91"/>
      <c r="AJ160" s="91"/>
      <c r="AK160" s="91"/>
      <c r="AL160" s="91"/>
      <c r="AO160" s="100">
        <f t="shared" si="11"/>
        <v>2</v>
      </c>
      <c r="AP160" s="85">
        <f t="shared" si="8"/>
        <v>0</v>
      </c>
    </row>
    <row r="161" spans="1:42" x14ac:dyDescent="0.3">
      <c r="A161" s="48" t="s">
        <v>1031</v>
      </c>
      <c r="B161" s="6" t="s">
        <v>961</v>
      </c>
      <c r="C161" s="6" t="s">
        <v>7</v>
      </c>
      <c r="D161" s="47">
        <v>2</v>
      </c>
      <c r="E161" s="48"/>
      <c r="F161" s="6" t="s">
        <v>960</v>
      </c>
      <c r="G161" s="90"/>
      <c r="H161" s="47"/>
      <c r="I161" s="47"/>
      <c r="J161" s="47" t="s">
        <v>373</v>
      </c>
      <c r="K161" s="47" t="s">
        <v>1031</v>
      </c>
      <c r="L161" s="48" t="s">
        <v>1032</v>
      </c>
      <c r="M161" s="41"/>
      <c r="N161" s="91">
        <f t="shared" si="9"/>
        <v>2</v>
      </c>
      <c r="O161" s="3">
        <v>2</v>
      </c>
      <c r="P161" s="1">
        <v>0</v>
      </c>
      <c r="Q161" s="2">
        <v>0</v>
      </c>
      <c r="R161" s="45">
        <f t="shared" si="10"/>
        <v>2</v>
      </c>
      <c r="Y161" s="38">
        <v>2</v>
      </c>
      <c r="AB161" s="91"/>
      <c r="AC161" s="91"/>
      <c r="AD161" s="91"/>
      <c r="AE161" s="91"/>
      <c r="AF161" s="91"/>
      <c r="AG161" s="91"/>
      <c r="AH161" s="91"/>
      <c r="AI161" s="91"/>
      <c r="AJ161" s="91"/>
      <c r="AK161" s="91"/>
      <c r="AL161" s="91"/>
      <c r="AO161" s="100">
        <f t="shared" si="11"/>
        <v>2</v>
      </c>
      <c r="AP161" s="85">
        <f t="shared" si="8"/>
        <v>0</v>
      </c>
    </row>
    <row r="162" spans="1:42" x14ac:dyDescent="0.3">
      <c r="A162" s="48" t="s">
        <v>1031</v>
      </c>
      <c r="B162" s="6" t="s">
        <v>949</v>
      </c>
      <c r="C162" s="6" t="s">
        <v>950</v>
      </c>
      <c r="D162" s="47">
        <v>2</v>
      </c>
      <c r="E162" s="48"/>
      <c r="F162" s="6" t="s">
        <v>948</v>
      </c>
      <c r="G162" s="90"/>
      <c r="H162" s="47"/>
      <c r="I162" s="47"/>
      <c r="J162" s="47" t="s">
        <v>373</v>
      </c>
      <c r="K162" s="47" t="s">
        <v>1031</v>
      </c>
      <c r="L162" s="48" t="s">
        <v>1032</v>
      </c>
      <c r="M162" s="41"/>
      <c r="N162" s="91">
        <f t="shared" si="9"/>
        <v>0</v>
      </c>
      <c r="O162" s="3">
        <v>2</v>
      </c>
      <c r="P162" s="1">
        <v>0</v>
      </c>
      <c r="Q162" s="2">
        <v>-2</v>
      </c>
      <c r="R162" s="45">
        <f t="shared" si="10"/>
        <v>2</v>
      </c>
      <c r="X162" s="38">
        <v>2</v>
      </c>
      <c r="AB162" s="91"/>
      <c r="AC162" s="91"/>
      <c r="AD162" s="91"/>
      <c r="AE162" s="91"/>
      <c r="AF162" s="91"/>
      <c r="AG162" s="91"/>
      <c r="AH162" s="91"/>
      <c r="AI162" s="91"/>
      <c r="AJ162" s="91"/>
      <c r="AK162" s="91"/>
      <c r="AL162" s="91"/>
      <c r="AO162" s="100">
        <f t="shared" si="11"/>
        <v>2</v>
      </c>
      <c r="AP162" s="85">
        <f t="shared" si="8"/>
        <v>0</v>
      </c>
    </row>
    <row r="163" spans="1:42" x14ac:dyDescent="0.3">
      <c r="A163" s="48" t="s">
        <v>1031</v>
      </c>
      <c r="B163" s="6" t="s">
        <v>949</v>
      </c>
      <c r="C163" s="6" t="s">
        <v>950</v>
      </c>
      <c r="D163" s="47">
        <v>2</v>
      </c>
      <c r="E163" s="48"/>
      <c r="F163" s="6" t="s">
        <v>994</v>
      </c>
      <c r="G163" s="90"/>
      <c r="H163" s="47"/>
      <c r="I163" s="47"/>
      <c r="J163" s="47" t="s">
        <v>373</v>
      </c>
      <c r="K163" s="47" t="s">
        <v>1031</v>
      </c>
      <c r="L163" s="48" t="s">
        <v>1032</v>
      </c>
      <c r="M163" s="41"/>
      <c r="N163" s="91">
        <f t="shared" si="9"/>
        <v>2</v>
      </c>
      <c r="O163" s="3">
        <v>2</v>
      </c>
      <c r="P163" s="1">
        <v>0</v>
      </c>
      <c r="Q163" s="2">
        <v>0</v>
      </c>
      <c r="R163" s="45">
        <f t="shared" si="10"/>
        <v>2</v>
      </c>
      <c r="Y163" s="38">
        <v>2</v>
      </c>
      <c r="AB163" s="91"/>
      <c r="AC163" s="91"/>
      <c r="AD163" s="91"/>
      <c r="AE163" s="91"/>
      <c r="AF163" s="91"/>
      <c r="AG163" s="91"/>
      <c r="AH163" s="91"/>
      <c r="AI163" s="91"/>
      <c r="AJ163" s="91"/>
      <c r="AK163" s="91"/>
      <c r="AL163" s="91"/>
      <c r="AO163" s="100">
        <f t="shared" si="11"/>
        <v>2</v>
      </c>
      <c r="AP163" s="85">
        <f t="shared" si="8"/>
        <v>0</v>
      </c>
    </row>
    <row r="164" spans="1:42" x14ac:dyDescent="0.3">
      <c r="A164" s="48" t="s">
        <v>1031</v>
      </c>
      <c r="B164" s="6" t="s">
        <v>634</v>
      </c>
      <c r="C164" s="6" t="s">
        <v>635</v>
      </c>
      <c r="D164" s="47">
        <v>2</v>
      </c>
      <c r="E164" s="48"/>
      <c r="F164" s="6" t="s">
        <v>633</v>
      </c>
      <c r="G164" s="90"/>
      <c r="H164" s="47"/>
      <c r="I164" s="47"/>
      <c r="J164" s="47" t="s">
        <v>373</v>
      </c>
      <c r="K164" s="47" t="s">
        <v>1031</v>
      </c>
      <c r="L164" s="48" t="s">
        <v>1032</v>
      </c>
      <c r="M164" s="41"/>
      <c r="N164" s="91">
        <f t="shared" si="9"/>
        <v>2</v>
      </c>
      <c r="O164" s="3">
        <v>2</v>
      </c>
      <c r="P164" s="1">
        <v>0</v>
      </c>
      <c r="Q164" s="2">
        <v>0</v>
      </c>
      <c r="R164" s="45">
        <f t="shared" si="10"/>
        <v>2</v>
      </c>
      <c r="Y164" s="38">
        <v>2</v>
      </c>
      <c r="AB164" s="91"/>
      <c r="AC164" s="91"/>
      <c r="AD164" s="91"/>
      <c r="AE164" s="91"/>
      <c r="AF164" s="91"/>
      <c r="AG164" s="91"/>
      <c r="AH164" s="91"/>
      <c r="AI164" s="91"/>
      <c r="AJ164" s="91"/>
      <c r="AK164" s="91"/>
      <c r="AL164" s="91"/>
      <c r="AO164" s="100">
        <f t="shared" si="11"/>
        <v>2</v>
      </c>
      <c r="AP164" s="85">
        <f t="shared" si="8"/>
        <v>0</v>
      </c>
    </row>
    <row r="165" spans="1:42" x14ac:dyDescent="0.3">
      <c r="A165" s="48" t="s">
        <v>1031</v>
      </c>
      <c r="B165" s="6" t="s">
        <v>885</v>
      </c>
      <c r="C165" s="6" t="s">
        <v>211</v>
      </c>
      <c r="D165" s="47">
        <v>2</v>
      </c>
      <c r="E165" s="48"/>
      <c r="F165" s="6" t="s">
        <v>884</v>
      </c>
      <c r="G165" s="90"/>
      <c r="H165" s="47"/>
      <c r="I165" s="47"/>
      <c r="J165" s="47" t="s">
        <v>373</v>
      </c>
      <c r="K165" s="47" t="s">
        <v>1031</v>
      </c>
      <c r="L165" s="48" t="s">
        <v>1032</v>
      </c>
      <c r="M165" s="41"/>
      <c r="N165" s="91">
        <f t="shared" si="9"/>
        <v>2</v>
      </c>
      <c r="O165" s="3">
        <v>0</v>
      </c>
      <c r="P165" s="1">
        <v>2</v>
      </c>
      <c r="Q165" s="2">
        <v>0</v>
      </c>
      <c r="R165" s="45">
        <f t="shared" si="10"/>
        <v>2</v>
      </c>
      <c r="W165" s="38">
        <v>2</v>
      </c>
      <c r="AB165" s="91"/>
      <c r="AC165" s="91"/>
      <c r="AD165" s="91"/>
      <c r="AE165" s="91"/>
      <c r="AF165" s="91"/>
      <c r="AG165" s="91"/>
      <c r="AH165" s="91"/>
      <c r="AI165" s="91"/>
      <c r="AJ165" s="91"/>
      <c r="AK165" s="91"/>
      <c r="AL165" s="91"/>
      <c r="AO165" s="100">
        <f t="shared" si="11"/>
        <v>2</v>
      </c>
      <c r="AP165" s="85">
        <f t="shared" si="8"/>
        <v>0</v>
      </c>
    </row>
    <row r="166" spans="1:42" x14ac:dyDescent="0.3">
      <c r="A166" s="48" t="s">
        <v>1031</v>
      </c>
      <c r="B166" s="6" t="s">
        <v>1028</v>
      </c>
      <c r="C166" s="6" t="s">
        <v>211</v>
      </c>
      <c r="D166" s="47">
        <v>2</v>
      </c>
      <c r="E166" s="48"/>
      <c r="F166" s="6" t="s">
        <v>1027</v>
      </c>
      <c r="G166" s="90"/>
      <c r="H166" s="47"/>
      <c r="I166" s="47"/>
      <c r="J166" s="47" t="s">
        <v>373</v>
      </c>
      <c r="K166" s="47" t="s">
        <v>1031</v>
      </c>
      <c r="L166" s="48" t="s">
        <v>1032</v>
      </c>
      <c r="M166" s="41"/>
      <c r="N166" s="91">
        <f t="shared" si="9"/>
        <v>2</v>
      </c>
      <c r="O166" s="3">
        <v>0</v>
      </c>
      <c r="P166" s="1">
        <v>2</v>
      </c>
      <c r="Q166" s="2">
        <v>0</v>
      </c>
      <c r="R166" s="45">
        <f t="shared" si="10"/>
        <v>2</v>
      </c>
      <c r="W166" s="38">
        <v>2</v>
      </c>
      <c r="AB166" s="91"/>
      <c r="AC166" s="91"/>
      <c r="AD166" s="91"/>
      <c r="AE166" s="91"/>
      <c r="AF166" s="91"/>
      <c r="AG166" s="91"/>
      <c r="AH166" s="91"/>
      <c r="AI166" s="91"/>
      <c r="AJ166" s="91"/>
      <c r="AK166" s="91"/>
      <c r="AL166" s="91"/>
      <c r="AO166" s="100">
        <f t="shared" si="11"/>
        <v>2</v>
      </c>
      <c r="AP166" s="85">
        <f t="shared" si="8"/>
        <v>0</v>
      </c>
    </row>
    <row r="167" spans="1:42" x14ac:dyDescent="0.3">
      <c r="A167" s="48" t="s">
        <v>1031</v>
      </c>
      <c r="B167" s="6" t="s">
        <v>980</v>
      </c>
      <c r="C167" s="6" t="s">
        <v>17</v>
      </c>
      <c r="D167" s="47">
        <v>2</v>
      </c>
      <c r="E167" s="48"/>
      <c r="F167" s="6" t="s">
        <v>979</v>
      </c>
      <c r="G167" s="90"/>
      <c r="H167" s="47"/>
      <c r="I167" s="47"/>
      <c r="J167" s="47" t="s">
        <v>373</v>
      </c>
      <c r="K167" s="47" t="s">
        <v>1031</v>
      </c>
      <c r="L167" s="48" t="s">
        <v>1032</v>
      </c>
      <c r="M167" s="41"/>
      <c r="N167" s="91">
        <f t="shared" si="9"/>
        <v>2</v>
      </c>
      <c r="O167" s="3">
        <v>2</v>
      </c>
      <c r="P167" s="1">
        <v>0</v>
      </c>
      <c r="Q167" s="2">
        <v>0</v>
      </c>
      <c r="R167" s="45">
        <f t="shared" si="10"/>
        <v>2</v>
      </c>
      <c r="Y167" s="38">
        <v>2</v>
      </c>
      <c r="AB167" s="91"/>
      <c r="AC167" s="91"/>
      <c r="AD167" s="91"/>
      <c r="AE167" s="91"/>
      <c r="AF167" s="91"/>
      <c r="AG167" s="91"/>
      <c r="AH167" s="91"/>
      <c r="AI167" s="91"/>
      <c r="AJ167" s="91"/>
      <c r="AK167" s="91"/>
      <c r="AL167" s="91"/>
      <c r="AO167" s="100">
        <f t="shared" si="11"/>
        <v>2</v>
      </c>
      <c r="AP167" s="85">
        <f t="shared" si="8"/>
        <v>0</v>
      </c>
    </row>
    <row r="168" spans="1:42" x14ac:dyDescent="0.3">
      <c r="A168" s="48" t="s">
        <v>1031</v>
      </c>
      <c r="B168" s="6" t="s">
        <v>700</v>
      </c>
      <c r="C168" s="6" t="s">
        <v>638</v>
      </c>
      <c r="D168" s="47">
        <v>2</v>
      </c>
      <c r="E168" s="48"/>
      <c r="F168" s="6" t="s">
        <v>702</v>
      </c>
      <c r="G168" s="90"/>
      <c r="H168" s="47"/>
      <c r="I168" s="47"/>
      <c r="J168" s="47" t="s">
        <v>373</v>
      </c>
      <c r="K168" s="47" t="s">
        <v>1031</v>
      </c>
      <c r="L168" s="48" t="s">
        <v>1032</v>
      </c>
      <c r="M168" s="41"/>
      <c r="N168" s="91">
        <f t="shared" si="9"/>
        <v>2</v>
      </c>
      <c r="O168" s="3">
        <v>2</v>
      </c>
      <c r="P168" s="1">
        <v>0</v>
      </c>
      <c r="Q168" s="2">
        <v>0</v>
      </c>
      <c r="R168" s="45">
        <f t="shared" si="10"/>
        <v>2</v>
      </c>
      <c r="Y168" s="38">
        <v>2</v>
      </c>
      <c r="AB168" s="91"/>
      <c r="AC168" s="91"/>
      <c r="AD168" s="91"/>
      <c r="AE168" s="91"/>
      <c r="AF168" s="91"/>
      <c r="AG168" s="91"/>
      <c r="AH168" s="91"/>
      <c r="AI168" s="91"/>
      <c r="AJ168" s="91"/>
      <c r="AK168" s="91"/>
      <c r="AL168" s="91"/>
      <c r="AO168" s="100">
        <f t="shared" si="11"/>
        <v>2</v>
      </c>
      <c r="AP168" s="85">
        <f t="shared" si="8"/>
        <v>0</v>
      </c>
    </row>
    <row r="169" spans="1:42" x14ac:dyDescent="0.3">
      <c r="A169" s="48" t="s">
        <v>1031</v>
      </c>
      <c r="B169" s="6" t="s">
        <v>909</v>
      </c>
      <c r="C169" s="6" t="s">
        <v>910</v>
      </c>
      <c r="D169" s="47">
        <v>2</v>
      </c>
      <c r="E169" s="48"/>
      <c r="F169" s="6" t="s">
        <v>908</v>
      </c>
      <c r="G169" s="90"/>
      <c r="H169" s="47"/>
      <c r="I169" s="47"/>
      <c r="J169" s="47" t="s">
        <v>373</v>
      </c>
      <c r="K169" s="47" t="s">
        <v>1031</v>
      </c>
      <c r="L169" s="48" t="s">
        <v>1032</v>
      </c>
      <c r="M169" s="41"/>
      <c r="N169" s="91">
        <f t="shared" si="9"/>
        <v>2</v>
      </c>
      <c r="O169" s="3">
        <v>2</v>
      </c>
      <c r="P169" s="1">
        <v>0</v>
      </c>
      <c r="Q169" s="2">
        <v>0</v>
      </c>
      <c r="R169" s="45">
        <f t="shared" si="10"/>
        <v>2</v>
      </c>
      <c r="Y169" s="38">
        <v>2</v>
      </c>
      <c r="AB169" s="91"/>
      <c r="AC169" s="91"/>
      <c r="AD169" s="91"/>
      <c r="AE169" s="91"/>
      <c r="AF169" s="91"/>
      <c r="AG169" s="91"/>
      <c r="AH169" s="91"/>
      <c r="AI169" s="91"/>
      <c r="AJ169" s="91"/>
      <c r="AK169" s="91"/>
      <c r="AL169" s="91"/>
      <c r="AO169" s="100">
        <f t="shared" si="11"/>
        <v>2</v>
      </c>
      <c r="AP169" s="85">
        <f t="shared" si="8"/>
        <v>0</v>
      </c>
    </row>
    <row r="170" spans="1:42" x14ac:dyDescent="0.3">
      <c r="A170" s="48" t="s">
        <v>1031</v>
      </c>
      <c r="B170" s="6" t="s">
        <v>771</v>
      </c>
      <c r="C170" s="6" t="s">
        <v>222</v>
      </c>
      <c r="D170" s="47">
        <v>2</v>
      </c>
      <c r="E170" s="48"/>
      <c r="F170" s="6" t="s">
        <v>770</v>
      </c>
      <c r="G170" s="90"/>
      <c r="H170" s="47"/>
      <c r="I170" s="47"/>
      <c r="J170" s="47" t="s">
        <v>373</v>
      </c>
      <c r="K170" s="47" t="s">
        <v>1031</v>
      </c>
      <c r="L170" s="48" t="s">
        <v>1032</v>
      </c>
      <c r="M170" s="41"/>
      <c r="N170" s="91">
        <f t="shared" si="9"/>
        <v>2</v>
      </c>
      <c r="O170" s="3">
        <v>0</v>
      </c>
      <c r="P170" s="1">
        <v>0</v>
      </c>
      <c r="Q170" s="2">
        <v>2</v>
      </c>
      <c r="R170" s="45">
        <f t="shared" si="10"/>
        <v>0</v>
      </c>
      <c r="AB170" s="91"/>
      <c r="AC170" s="91"/>
      <c r="AD170" s="91"/>
      <c r="AE170" s="91"/>
      <c r="AF170" s="91"/>
      <c r="AG170" s="91"/>
      <c r="AH170" s="91"/>
      <c r="AI170" s="91"/>
      <c r="AJ170" s="91"/>
      <c r="AK170" s="91"/>
      <c r="AL170" s="91"/>
      <c r="AO170" s="100">
        <f t="shared" si="11"/>
        <v>0</v>
      </c>
      <c r="AP170" s="85">
        <f t="shared" si="8"/>
        <v>0</v>
      </c>
    </row>
    <row r="171" spans="1:42" x14ac:dyDescent="0.3">
      <c r="A171" s="48" t="s">
        <v>1031</v>
      </c>
      <c r="B171" s="6" t="s">
        <v>922</v>
      </c>
      <c r="C171" s="6" t="s">
        <v>222</v>
      </c>
      <c r="D171" s="47">
        <v>2</v>
      </c>
      <c r="E171" s="48"/>
      <c r="F171" s="6" t="s">
        <v>921</v>
      </c>
      <c r="G171" s="90"/>
      <c r="H171" s="47"/>
      <c r="I171" s="47"/>
      <c r="J171" s="47" t="s">
        <v>373</v>
      </c>
      <c r="K171" s="47" t="s">
        <v>1031</v>
      </c>
      <c r="L171" s="48" t="s">
        <v>1032</v>
      </c>
      <c r="M171" s="41"/>
      <c r="N171" s="91">
        <f t="shared" si="9"/>
        <v>2</v>
      </c>
      <c r="O171" s="3">
        <v>1</v>
      </c>
      <c r="P171" s="1">
        <v>1</v>
      </c>
      <c r="Q171" s="2">
        <v>0</v>
      </c>
      <c r="R171" s="45">
        <f t="shared" si="10"/>
        <v>2</v>
      </c>
      <c r="W171" s="38">
        <v>1</v>
      </c>
      <c r="X171" s="38">
        <v>1</v>
      </c>
      <c r="AB171" s="91"/>
      <c r="AC171" s="91"/>
      <c r="AD171" s="91"/>
      <c r="AE171" s="91"/>
      <c r="AF171" s="91"/>
      <c r="AG171" s="91"/>
      <c r="AH171" s="91"/>
      <c r="AI171" s="91"/>
      <c r="AJ171" s="91"/>
      <c r="AK171" s="91"/>
      <c r="AL171" s="91"/>
      <c r="AO171" s="100">
        <f t="shared" si="11"/>
        <v>2</v>
      </c>
      <c r="AP171" s="85">
        <f t="shared" si="8"/>
        <v>0</v>
      </c>
    </row>
    <row r="172" spans="1:42" x14ac:dyDescent="0.3">
      <c r="A172" s="48" t="s">
        <v>1031</v>
      </c>
      <c r="B172" s="6" t="s">
        <v>606</v>
      </c>
      <c r="C172" s="6" t="s">
        <v>13</v>
      </c>
      <c r="D172" s="47">
        <v>2</v>
      </c>
      <c r="E172" s="48"/>
      <c r="F172" s="6" t="s">
        <v>605</v>
      </c>
      <c r="G172" s="90"/>
      <c r="H172" s="47"/>
      <c r="I172" s="47"/>
      <c r="J172" s="47" t="s">
        <v>373</v>
      </c>
      <c r="K172" s="47" t="s">
        <v>1031</v>
      </c>
      <c r="L172" s="48" t="s">
        <v>1032</v>
      </c>
      <c r="M172" s="41"/>
      <c r="N172" s="91">
        <f t="shared" si="9"/>
        <v>2</v>
      </c>
      <c r="O172" s="3">
        <v>2</v>
      </c>
      <c r="P172" s="1">
        <v>0</v>
      </c>
      <c r="Q172" s="2">
        <v>0</v>
      </c>
      <c r="R172" s="45">
        <f t="shared" si="10"/>
        <v>2</v>
      </c>
      <c r="Y172" s="38">
        <v>2</v>
      </c>
      <c r="AB172" s="91"/>
      <c r="AC172" s="91"/>
      <c r="AD172" s="91"/>
      <c r="AE172" s="91"/>
      <c r="AF172" s="91"/>
      <c r="AG172" s="91"/>
      <c r="AH172" s="91"/>
      <c r="AI172" s="91"/>
      <c r="AJ172" s="91"/>
      <c r="AK172" s="91"/>
      <c r="AL172" s="91"/>
      <c r="AO172" s="100">
        <f t="shared" si="11"/>
        <v>2</v>
      </c>
      <c r="AP172" s="85">
        <f t="shared" si="8"/>
        <v>0</v>
      </c>
    </row>
    <row r="173" spans="1:42" x14ac:dyDescent="0.3">
      <c r="A173" s="48" t="s">
        <v>1031</v>
      </c>
      <c r="B173" s="6" t="s">
        <v>1021</v>
      </c>
      <c r="C173" s="6" t="s">
        <v>9</v>
      </c>
      <c r="D173" s="47">
        <v>2</v>
      </c>
      <c r="E173" s="48"/>
      <c r="F173" s="6" t="s">
        <v>1020</v>
      </c>
      <c r="G173" s="90"/>
      <c r="H173" s="47"/>
      <c r="I173" s="47"/>
      <c r="J173" s="47" t="s">
        <v>373</v>
      </c>
      <c r="K173" s="47" t="s">
        <v>1031</v>
      </c>
      <c r="L173" s="48" t="s">
        <v>1032</v>
      </c>
      <c r="M173" s="41"/>
      <c r="N173" s="91">
        <f t="shared" si="9"/>
        <v>2</v>
      </c>
      <c r="O173" s="3">
        <v>2</v>
      </c>
      <c r="P173" s="1">
        <v>0</v>
      </c>
      <c r="Q173" s="2">
        <v>0</v>
      </c>
      <c r="R173" s="45">
        <f t="shared" si="10"/>
        <v>2</v>
      </c>
      <c r="Y173" s="38">
        <v>2</v>
      </c>
      <c r="AB173" s="91"/>
      <c r="AC173" s="91"/>
      <c r="AD173" s="91"/>
      <c r="AE173" s="91"/>
      <c r="AF173" s="91"/>
      <c r="AG173" s="91"/>
      <c r="AH173" s="91"/>
      <c r="AI173" s="91"/>
      <c r="AJ173" s="91"/>
      <c r="AK173" s="91"/>
      <c r="AL173" s="91"/>
      <c r="AO173" s="100">
        <f t="shared" si="11"/>
        <v>2</v>
      </c>
      <c r="AP173" s="85">
        <f t="shared" si="8"/>
        <v>0</v>
      </c>
    </row>
    <row r="174" spans="1:42" x14ac:dyDescent="0.3">
      <c r="A174" s="48" t="s">
        <v>1031</v>
      </c>
      <c r="B174" s="6" t="s">
        <v>1012</v>
      </c>
      <c r="C174" s="6" t="s">
        <v>22</v>
      </c>
      <c r="D174" s="47">
        <v>2</v>
      </c>
      <c r="E174" s="48"/>
      <c r="F174" s="6" t="s">
        <v>1011</v>
      </c>
      <c r="G174" s="90"/>
      <c r="H174" s="47"/>
      <c r="I174" s="47"/>
      <c r="J174" s="47" t="s">
        <v>373</v>
      </c>
      <c r="K174" s="47" t="s">
        <v>1031</v>
      </c>
      <c r="L174" s="48" t="s">
        <v>1032</v>
      </c>
      <c r="M174" s="41"/>
      <c r="N174" s="91">
        <f t="shared" si="9"/>
        <v>2</v>
      </c>
      <c r="O174" s="3">
        <v>2</v>
      </c>
      <c r="P174" s="1">
        <v>0</v>
      </c>
      <c r="Q174" s="2">
        <v>0</v>
      </c>
      <c r="R174" s="45">
        <f t="shared" si="10"/>
        <v>2</v>
      </c>
      <c r="Y174" s="38">
        <v>2</v>
      </c>
      <c r="AB174" s="91"/>
      <c r="AC174" s="91"/>
      <c r="AD174" s="91"/>
      <c r="AE174" s="91"/>
      <c r="AF174" s="91"/>
      <c r="AG174" s="91"/>
      <c r="AH174" s="91"/>
      <c r="AI174" s="91"/>
      <c r="AJ174" s="91"/>
      <c r="AK174" s="91"/>
      <c r="AL174" s="91"/>
      <c r="AO174" s="100">
        <f t="shared" si="11"/>
        <v>2</v>
      </c>
      <c r="AP174" s="85">
        <f t="shared" si="8"/>
        <v>0</v>
      </c>
    </row>
    <row r="175" spans="1:42" x14ac:dyDescent="0.3">
      <c r="A175" s="48" t="s">
        <v>1031</v>
      </c>
      <c r="B175" s="49" t="s">
        <v>821</v>
      </c>
      <c r="C175" s="6" t="s">
        <v>253</v>
      </c>
      <c r="D175" s="47">
        <v>1</v>
      </c>
      <c r="E175" s="48"/>
      <c r="F175" s="6" t="s">
        <v>820</v>
      </c>
      <c r="G175" s="90"/>
      <c r="H175" s="47"/>
      <c r="I175" s="47"/>
      <c r="J175" s="47" t="s">
        <v>373</v>
      </c>
      <c r="K175" s="47" t="s">
        <v>1031</v>
      </c>
      <c r="L175" s="48" t="s">
        <v>1032</v>
      </c>
      <c r="M175" s="41"/>
      <c r="N175" s="91">
        <f t="shared" si="9"/>
        <v>1</v>
      </c>
      <c r="O175" s="3">
        <v>0</v>
      </c>
      <c r="P175" s="1">
        <v>0</v>
      </c>
      <c r="Q175" s="2">
        <v>1</v>
      </c>
      <c r="R175" s="45">
        <f t="shared" si="10"/>
        <v>0</v>
      </c>
      <c r="AB175" s="91"/>
      <c r="AC175" s="91"/>
      <c r="AD175" s="91"/>
      <c r="AE175" s="91"/>
      <c r="AF175" s="91"/>
      <c r="AG175" s="91"/>
      <c r="AH175" s="91"/>
      <c r="AI175" s="91"/>
      <c r="AJ175" s="91"/>
      <c r="AK175" s="91"/>
      <c r="AL175" s="91"/>
      <c r="AO175" s="100">
        <f t="shared" si="11"/>
        <v>0</v>
      </c>
      <c r="AP175" s="85">
        <f t="shared" si="8"/>
        <v>0</v>
      </c>
    </row>
    <row r="176" spans="1:42" x14ac:dyDescent="0.3">
      <c r="A176" s="48" t="s">
        <v>1031</v>
      </c>
      <c r="B176" s="6" t="s">
        <v>896</v>
      </c>
      <c r="C176" s="6" t="s">
        <v>3</v>
      </c>
      <c r="D176" s="47">
        <v>1</v>
      </c>
      <c r="E176" s="48"/>
      <c r="F176" s="6" t="s">
        <v>895</v>
      </c>
      <c r="G176" s="90"/>
      <c r="H176" s="47"/>
      <c r="I176" s="47"/>
      <c r="J176" s="47" t="s">
        <v>373</v>
      </c>
      <c r="K176" s="47" t="s">
        <v>1031</v>
      </c>
      <c r="L176" s="48" t="s">
        <v>1032</v>
      </c>
      <c r="M176" s="41"/>
      <c r="N176" s="91">
        <f t="shared" si="9"/>
        <v>1</v>
      </c>
      <c r="O176" s="3">
        <v>1</v>
      </c>
      <c r="P176" s="1">
        <v>0</v>
      </c>
      <c r="Q176" s="2">
        <v>0</v>
      </c>
      <c r="R176" s="45">
        <f t="shared" si="10"/>
        <v>1</v>
      </c>
      <c r="X176" s="38">
        <v>1</v>
      </c>
      <c r="AB176" s="91"/>
      <c r="AC176" s="91"/>
      <c r="AD176" s="91"/>
      <c r="AE176" s="91"/>
      <c r="AF176" s="91"/>
      <c r="AG176" s="91"/>
      <c r="AH176" s="91"/>
      <c r="AI176" s="91"/>
      <c r="AJ176" s="91"/>
      <c r="AK176" s="91"/>
      <c r="AL176" s="91"/>
      <c r="AO176" s="100">
        <f t="shared" si="11"/>
        <v>1</v>
      </c>
      <c r="AP176" s="85">
        <f t="shared" si="8"/>
        <v>0</v>
      </c>
    </row>
    <row r="177" spans="1:42" x14ac:dyDescent="0.3">
      <c r="A177" s="48" t="s">
        <v>1031</v>
      </c>
      <c r="B177" s="6" t="s">
        <v>916</v>
      </c>
      <c r="C177" s="6" t="s">
        <v>3</v>
      </c>
      <c r="D177" s="47">
        <v>1</v>
      </c>
      <c r="E177" s="48"/>
      <c r="F177" s="6" t="s">
        <v>915</v>
      </c>
      <c r="G177" s="90"/>
      <c r="H177" s="47"/>
      <c r="I177" s="47"/>
      <c r="J177" s="47" t="s">
        <v>373</v>
      </c>
      <c r="K177" s="47" t="s">
        <v>1031</v>
      </c>
      <c r="L177" s="48" t="s">
        <v>1032</v>
      </c>
      <c r="M177" s="41"/>
      <c r="N177" s="91">
        <f t="shared" si="9"/>
        <v>1</v>
      </c>
      <c r="O177" s="3">
        <v>0</v>
      </c>
      <c r="P177" s="1">
        <v>1</v>
      </c>
      <c r="Q177" s="2">
        <v>0</v>
      </c>
      <c r="R177" s="45">
        <f t="shared" si="10"/>
        <v>1</v>
      </c>
      <c r="W177" s="38">
        <v>1</v>
      </c>
      <c r="AB177" s="91"/>
      <c r="AC177" s="91"/>
      <c r="AD177" s="91"/>
      <c r="AE177" s="91"/>
      <c r="AF177" s="91"/>
      <c r="AG177" s="91"/>
      <c r="AH177" s="91"/>
      <c r="AI177" s="91"/>
      <c r="AJ177" s="91"/>
      <c r="AK177" s="91"/>
      <c r="AL177" s="91"/>
      <c r="AO177" s="100">
        <f t="shared" si="11"/>
        <v>1</v>
      </c>
      <c r="AP177" s="85">
        <f t="shared" si="8"/>
        <v>0</v>
      </c>
    </row>
    <row r="178" spans="1:42" x14ac:dyDescent="0.3">
      <c r="A178" s="48" t="s">
        <v>1031</v>
      </c>
      <c r="B178" s="6" t="s">
        <v>590</v>
      </c>
      <c r="C178" s="6" t="s">
        <v>21</v>
      </c>
      <c r="D178" s="47">
        <v>1</v>
      </c>
      <c r="E178" s="48"/>
      <c r="F178" s="6" t="s">
        <v>589</v>
      </c>
      <c r="G178" s="90"/>
      <c r="H178" s="47"/>
      <c r="I178" s="47"/>
      <c r="J178" s="47" t="s">
        <v>373</v>
      </c>
      <c r="K178" s="47" t="s">
        <v>1031</v>
      </c>
      <c r="L178" s="48" t="s">
        <v>1032</v>
      </c>
      <c r="M178" s="41"/>
      <c r="N178" s="91">
        <f t="shared" si="9"/>
        <v>1</v>
      </c>
      <c r="O178" s="3">
        <v>0</v>
      </c>
      <c r="P178" s="1">
        <v>0</v>
      </c>
      <c r="Q178" s="2">
        <v>1</v>
      </c>
      <c r="R178" s="45">
        <f t="shared" si="10"/>
        <v>0</v>
      </c>
      <c r="AB178" s="91"/>
      <c r="AC178" s="91"/>
      <c r="AD178" s="91"/>
      <c r="AE178" s="91"/>
      <c r="AF178" s="91"/>
      <c r="AG178" s="91"/>
      <c r="AH178" s="91"/>
      <c r="AI178" s="91"/>
      <c r="AJ178" s="91"/>
      <c r="AK178" s="91"/>
      <c r="AL178" s="91"/>
      <c r="AO178" s="100">
        <f t="shared" si="11"/>
        <v>0</v>
      </c>
      <c r="AP178" s="85">
        <f t="shared" si="8"/>
        <v>0</v>
      </c>
    </row>
    <row r="179" spans="1:42" x14ac:dyDescent="0.3">
      <c r="A179" s="48" t="s">
        <v>1031</v>
      </c>
      <c r="B179" s="6" t="s">
        <v>668</v>
      </c>
      <c r="C179" s="6" t="s">
        <v>669</v>
      </c>
      <c r="D179" s="47">
        <v>1</v>
      </c>
      <c r="E179" s="48"/>
      <c r="F179" s="6" t="s">
        <v>667</v>
      </c>
      <c r="G179" s="90"/>
      <c r="H179" s="47"/>
      <c r="I179" s="47"/>
      <c r="J179" s="47" t="s">
        <v>373</v>
      </c>
      <c r="K179" s="47" t="s">
        <v>1031</v>
      </c>
      <c r="L179" s="48" t="s">
        <v>1032</v>
      </c>
      <c r="M179" s="41"/>
      <c r="N179" s="91">
        <f t="shared" si="9"/>
        <v>2</v>
      </c>
      <c r="O179" s="3">
        <v>2</v>
      </c>
      <c r="P179" s="1">
        <v>0</v>
      </c>
      <c r="Q179" s="2">
        <v>0</v>
      </c>
      <c r="R179" s="45">
        <f t="shared" si="10"/>
        <v>2</v>
      </c>
      <c r="Y179" s="38">
        <v>2</v>
      </c>
      <c r="AB179" s="91"/>
      <c r="AC179" s="91"/>
      <c r="AD179" s="91"/>
      <c r="AE179" s="91"/>
      <c r="AF179" s="91"/>
      <c r="AG179" s="91"/>
      <c r="AH179" s="91"/>
      <c r="AI179" s="91"/>
      <c r="AJ179" s="91"/>
      <c r="AK179" s="91"/>
      <c r="AL179" s="91"/>
      <c r="AO179" s="100">
        <f t="shared" si="11"/>
        <v>2</v>
      </c>
      <c r="AP179" s="85">
        <f t="shared" si="8"/>
        <v>0</v>
      </c>
    </row>
    <row r="180" spans="1:42" x14ac:dyDescent="0.3">
      <c r="A180" s="48" t="s">
        <v>1031</v>
      </c>
      <c r="B180" s="6" t="s">
        <v>833</v>
      </c>
      <c r="C180" s="6" t="s">
        <v>669</v>
      </c>
      <c r="D180" s="47">
        <v>1</v>
      </c>
      <c r="E180" s="48"/>
      <c r="F180" s="6" t="s">
        <v>832</v>
      </c>
      <c r="G180" s="90"/>
      <c r="H180" s="47"/>
      <c r="I180" s="47"/>
      <c r="J180" s="47" t="s">
        <v>373</v>
      </c>
      <c r="K180" s="47" t="s">
        <v>1031</v>
      </c>
      <c r="L180" s="48" t="s">
        <v>1032</v>
      </c>
      <c r="M180" s="41"/>
      <c r="N180" s="91">
        <f t="shared" si="9"/>
        <v>1</v>
      </c>
      <c r="O180" s="3">
        <v>0</v>
      </c>
      <c r="P180" s="1">
        <v>0</v>
      </c>
      <c r="Q180" s="2">
        <v>1</v>
      </c>
      <c r="R180" s="45">
        <f t="shared" si="10"/>
        <v>0</v>
      </c>
      <c r="AB180" s="91"/>
      <c r="AC180" s="91"/>
      <c r="AD180" s="91"/>
      <c r="AE180" s="91"/>
      <c r="AF180" s="91"/>
      <c r="AG180" s="91"/>
      <c r="AH180" s="91"/>
      <c r="AI180" s="91"/>
      <c r="AJ180" s="91"/>
      <c r="AK180" s="91"/>
      <c r="AL180" s="91"/>
      <c r="AO180" s="100">
        <f t="shared" si="11"/>
        <v>0</v>
      </c>
      <c r="AP180" s="85">
        <f t="shared" si="8"/>
        <v>0</v>
      </c>
    </row>
    <row r="181" spans="1:42" x14ac:dyDescent="0.3">
      <c r="A181" s="48" t="s">
        <v>1031</v>
      </c>
      <c r="B181" s="6" t="s">
        <v>879</v>
      </c>
      <c r="C181" s="6" t="s">
        <v>669</v>
      </c>
      <c r="D181" s="47">
        <v>1</v>
      </c>
      <c r="E181" s="48"/>
      <c r="F181" s="6" t="s">
        <v>878</v>
      </c>
      <c r="G181" s="90"/>
      <c r="H181" s="47"/>
      <c r="I181" s="47"/>
      <c r="J181" s="47" t="s">
        <v>373</v>
      </c>
      <c r="K181" s="47" t="s">
        <v>1031</v>
      </c>
      <c r="L181" s="48" t="s">
        <v>1032</v>
      </c>
      <c r="M181" s="41"/>
      <c r="N181" s="91">
        <f t="shared" si="9"/>
        <v>1</v>
      </c>
      <c r="O181" s="3">
        <v>1</v>
      </c>
      <c r="P181" s="1">
        <v>0</v>
      </c>
      <c r="Q181" s="2">
        <v>0</v>
      </c>
      <c r="R181" s="45">
        <f t="shared" si="10"/>
        <v>1</v>
      </c>
      <c r="X181" s="38">
        <v>1</v>
      </c>
      <c r="AB181" s="91"/>
      <c r="AC181" s="91"/>
      <c r="AD181" s="91"/>
      <c r="AE181" s="91"/>
      <c r="AF181" s="91"/>
      <c r="AG181" s="91"/>
      <c r="AH181" s="91"/>
      <c r="AI181" s="91"/>
      <c r="AJ181" s="91"/>
      <c r="AK181" s="91"/>
      <c r="AL181" s="91"/>
      <c r="AO181" s="100">
        <f t="shared" si="11"/>
        <v>1</v>
      </c>
      <c r="AP181" s="85">
        <f t="shared" si="8"/>
        <v>0</v>
      </c>
    </row>
    <row r="182" spans="1:42" x14ac:dyDescent="0.3">
      <c r="A182" s="48" t="s">
        <v>1031</v>
      </c>
      <c r="B182" s="6" t="s">
        <v>883</v>
      </c>
      <c r="C182" s="6" t="s">
        <v>669</v>
      </c>
      <c r="D182" s="47">
        <v>1</v>
      </c>
      <c r="E182" s="48"/>
      <c r="F182" s="6" t="s">
        <v>882</v>
      </c>
      <c r="G182" s="90"/>
      <c r="H182" s="47"/>
      <c r="I182" s="47"/>
      <c r="J182" s="47" t="s">
        <v>373</v>
      </c>
      <c r="K182" s="47" t="s">
        <v>1031</v>
      </c>
      <c r="L182" s="48" t="s">
        <v>1032</v>
      </c>
      <c r="M182" s="41"/>
      <c r="N182" s="91">
        <f t="shared" si="9"/>
        <v>1</v>
      </c>
      <c r="O182" s="3">
        <v>1</v>
      </c>
      <c r="P182" s="1">
        <v>0</v>
      </c>
      <c r="Q182" s="2">
        <v>0</v>
      </c>
      <c r="R182" s="45">
        <f t="shared" si="10"/>
        <v>1</v>
      </c>
      <c r="X182" s="38">
        <v>1</v>
      </c>
      <c r="AB182" s="91"/>
      <c r="AC182" s="91"/>
      <c r="AD182" s="91"/>
      <c r="AE182" s="91"/>
      <c r="AF182" s="91"/>
      <c r="AG182" s="91"/>
      <c r="AH182" s="91"/>
      <c r="AI182" s="91"/>
      <c r="AJ182" s="91"/>
      <c r="AK182" s="91"/>
      <c r="AL182" s="91"/>
      <c r="AO182" s="100">
        <f t="shared" si="11"/>
        <v>1</v>
      </c>
      <c r="AP182" s="85">
        <f t="shared" si="8"/>
        <v>0</v>
      </c>
    </row>
    <row r="183" spans="1:42" x14ac:dyDescent="0.3">
      <c r="A183" s="48" t="s">
        <v>1031</v>
      </c>
      <c r="B183" s="6" t="s">
        <v>645</v>
      </c>
      <c r="C183" s="6" t="s">
        <v>646</v>
      </c>
      <c r="D183" s="47">
        <v>1</v>
      </c>
      <c r="E183" s="48"/>
      <c r="F183" s="6" t="s">
        <v>644</v>
      </c>
      <c r="G183" s="90"/>
      <c r="H183" s="47"/>
      <c r="I183" s="47"/>
      <c r="J183" s="47" t="s">
        <v>373</v>
      </c>
      <c r="K183" s="47" t="s">
        <v>1031</v>
      </c>
      <c r="L183" s="48" t="s">
        <v>1032</v>
      </c>
      <c r="M183" s="41"/>
      <c r="N183" s="91">
        <f t="shared" si="9"/>
        <v>1</v>
      </c>
      <c r="O183" s="3">
        <v>0</v>
      </c>
      <c r="P183" s="1">
        <v>1</v>
      </c>
      <c r="Q183" s="2">
        <v>0</v>
      </c>
      <c r="R183" s="45">
        <f t="shared" si="10"/>
        <v>1</v>
      </c>
      <c r="W183" s="38">
        <v>1</v>
      </c>
      <c r="AB183" s="91"/>
      <c r="AC183" s="91"/>
      <c r="AD183" s="91"/>
      <c r="AE183" s="91"/>
      <c r="AF183" s="91"/>
      <c r="AG183" s="91"/>
      <c r="AH183" s="91"/>
      <c r="AI183" s="91"/>
      <c r="AJ183" s="91"/>
      <c r="AK183" s="91"/>
      <c r="AL183" s="91"/>
      <c r="AO183" s="100">
        <f t="shared" si="11"/>
        <v>1</v>
      </c>
      <c r="AP183" s="85">
        <f t="shared" si="8"/>
        <v>0</v>
      </c>
    </row>
    <row r="184" spans="1:42" x14ac:dyDescent="0.3">
      <c r="A184" s="48" t="s">
        <v>1031</v>
      </c>
      <c r="B184" s="49" t="s">
        <v>671</v>
      </c>
      <c r="C184" s="6" t="s">
        <v>646</v>
      </c>
      <c r="D184" s="47">
        <v>1</v>
      </c>
      <c r="E184" s="48"/>
      <c r="F184" s="6" t="s">
        <v>670</v>
      </c>
      <c r="G184" s="90"/>
      <c r="H184" s="47"/>
      <c r="I184" s="47"/>
      <c r="J184" s="47" t="s">
        <v>373</v>
      </c>
      <c r="K184" s="47" t="s">
        <v>1031</v>
      </c>
      <c r="L184" s="48" t="s">
        <v>1032</v>
      </c>
      <c r="M184" s="41"/>
      <c r="N184" s="91">
        <f t="shared" si="9"/>
        <v>1</v>
      </c>
      <c r="O184" s="3">
        <v>0</v>
      </c>
      <c r="P184" s="1">
        <v>0</v>
      </c>
      <c r="Q184" s="2">
        <v>1</v>
      </c>
      <c r="R184" s="45">
        <f t="shared" si="10"/>
        <v>0</v>
      </c>
      <c r="AB184" s="91"/>
      <c r="AC184" s="91"/>
      <c r="AD184" s="91"/>
      <c r="AE184" s="91"/>
      <c r="AF184" s="91"/>
      <c r="AG184" s="91"/>
      <c r="AH184" s="91"/>
      <c r="AI184" s="91"/>
      <c r="AJ184" s="91"/>
      <c r="AK184" s="91"/>
      <c r="AL184" s="91"/>
      <c r="AO184" s="100">
        <f t="shared" si="11"/>
        <v>0</v>
      </c>
      <c r="AP184" s="85">
        <f t="shared" si="8"/>
        <v>0</v>
      </c>
    </row>
    <row r="185" spans="1:42" x14ac:dyDescent="0.3">
      <c r="A185" s="48" t="s">
        <v>1031</v>
      </c>
      <c r="B185" s="49" t="s">
        <v>671</v>
      </c>
      <c r="C185" s="6" t="s">
        <v>646</v>
      </c>
      <c r="D185" s="47">
        <v>1</v>
      </c>
      <c r="E185" s="48"/>
      <c r="F185" s="6" t="s">
        <v>672</v>
      </c>
      <c r="G185" s="90"/>
      <c r="H185" s="47"/>
      <c r="I185" s="47"/>
      <c r="J185" s="47" t="s">
        <v>373</v>
      </c>
      <c r="K185" s="47" t="s">
        <v>1031</v>
      </c>
      <c r="L185" s="48" t="s">
        <v>1032</v>
      </c>
      <c r="M185" s="41"/>
      <c r="N185" s="91">
        <f t="shared" si="9"/>
        <v>1</v>
      </c>
      <c r="O185" s="3">
        <v>0</v>
      </c>
      <c r="P185" s="1">
        <v>0</v>
      </c>
      <c r="Q185" s="2">
        <v>1</v>
      </c>
      <c r="R185" s="45">
        <f t="shared" si="10"/>
        <v>0</v>
      </c>
      <c r="AB185" s="91"/>
      <c r="AC185" s="91"/>
      <c r="AD185" s="91"/>
      <c r="AE185" s="91"/>
      <c r="AF185" s="91"/>
      <c r="AG185" s="91"/>
      <c r="AH185" s="91"/>
      <c r="AI185" s="91"/>
      <c r="AJ185" s="91"/>
      <c r="AK185" s="91"/>
      <c r="AL185" s="91"/>
      <c r="AO185" s="100">
        <f t="shared" si="11"/>
        <v>0</v>
      </c>
      <c r="AP185" s="85">
        <f t="shared" si="8"/>
        <v>0</v>
      </c>
    </row>
    <row r="186" spans="1:42" x14ac:dyDescent="0.3">
      <c r="A186" s="48" t="s">
        <v>1031</v>
      </c>
      <c r="B186" s="6" t="s">
        <v>848</v>
      </c>
      <c r="C186" s="6" t="s">
        <v>646</v>
      </c>
      <c r="D186" s="47">
        <v>1</v>
      </c>
      <c r="E186" s="48"/>
      <c r="F186" s="6" t="s">
        <v>964</v>
      </c>
      <c r="G186" s="90"/>
      <c r="H186" s="47"/>
      <c r="I186" s="47"/>
      <c r="J186" s="47" t="s">
        <v>373</v>
      </c>
      <c r="K186" s="47" t="s">
        <v>1031</v>
      </c>
      <c r="L186" s="48" t="s">
        <v>1032</v>
      </c>
      <c r="M186" s="41"/>
      <c r="N186" s="91">
        <f t="shared" si="9"/>
        <v>1</v>
      </c>
      <c r="O186" s="3">
        <v>0</v>
      </c>
      <c r="P186" s="1">
        <v>0</v>
      </c>
      <c r="Q186" s="2">
        <v>1</v>
      </c>
      <c r="R186" s="45">
        <f t="shared" si="10"/>
        <v>0</v>
      </c>
      <c r="AB186" s="91"/>
      <c r="AC186" s="91"/>
      <c r="AD186" s="91"/>
      <c r="AE186" s="91"/>
      <c r="AF186" s="91"/>
      <c r="AG186" s="91"/>
      <c r="AH186" s="91"/>
      <c r="AI186" s="91"/>
      <c r="AJ186" s="91"/>
      <c r="AK186" s="91"/>
      <c r="AL186" s="91"/>
      <c r="AO186" s="100">
        <f t="shared" si="11"/>
        <v>0</v>
      </c>
      <c r="AP186" s="85">
        <f t="shared" si="8"/>
        <v>0</v>
      </c>
    </row>
    <row r="187" spans="1:42" x14ac:dyDescent="0.3">
      <c r="A187" s="48" t="s">
        <v>1031</v>
      </c>
      <c r="B187" s="6" t="s">
        <v>794</v>
      </c>
      <c r="C187" s="6" t="s">
        <v>646</v>
      </c>
      <c r="D187" s="47">
        <v>1</v>
      </c>
      <c r="E187" s="48"/>
      <c r="F187" s="6" t="s">
        <v>793</v>
      </c>
      <c r="G187" s="90"/>
      <c r="H187" s="47"/>
      <c r="I187" s="47"/>
      <c r="J187" s="47" t="s">
        <v>373</v>
      </c>
      <c r="K187" s="47" t="s">
        <v>1031</v>
      </c>
      <c r="L187" s="48" t="s">
        <v>1032</v>
      </c>
      <c r="M187" s="41"/>
      <c r="N187" s="91">
        <f t="shared" si="9"/>
        <v>1</v>
      </c>
      <c r="O187" s="3">
        <v>1</v>
      </c>
      <c r="P187" s="1">
        <v>0</v>
      </c>
      <c r="Q187" s="2">
        <v>0</v>
      </c>
      <c r="R187" s="45">
        <f t="shared" si="10"/>
        <v>1</v>
      </c>
      <c r="X187" s="38">
        <v>1</v>
      </c>
      <c r="AB187" s="91"/>
      <c r="AC187" s="91"/>
      <c r="AD187" s="91"/>
      <c r="AE187" s="91"/>
      <c r="AF187" s="91"/>
      <c r="AG187" s="91"/>
      <c r="AH187" s="91"/>
      <c r="AI187" s="91"/>
      <c r="AJ187" s="91"/>
      <c r="AK187" s="91"/>
      <c r="AL187" s="91"/>
      <c r="AO187" s="100">
        <f t="shared" si="11"/>
        <v>1</v>
      </c>
      <c r="AP187" s="85">
        <f t="shared" si="8"/>
        <v>0</v>
      </c>
    </row>
    <row r="188" spans="1:42" x14ac:dyDescent="0.3">
      <c r="A188" s="48" t="s">
        <v>1031</v>
      </c>
      <c r="B188" s="6" t="s">
        <v>848</v>
      </c>
      <c r="C188" s="6" t="s">
        <v>646</v>
      </c>
      <c r="D188" s="47">
        <v>1</v>
      </c>
      <c r="E188" s="48"/>
      <c r="F188" s="6" t="s">
        <v>847</v>
      </c>
      <c r="G188" s="90"/>
      <c r="H188" s="47"/>
      <c r="I188" s="47"/>
      <c r="J188" s="47" t="s">
        <v>373</v>
      </c>
      <c r="K188" s="47" t="s">
        <v>1031</v>
      </c>
      <c r="L188" s="48" t="s">
        <v>1032</v>
      </c>
      <c r="M188" s="41"/>
      <c r="N188" s="91">
        <f t="shared" si="9"/>
        <v>1</v>
      </c>
      <c r="O188" s="3">
        <v>1</v>
      </c>
      <c r="P188" s="1">
        <v>0</v>
      </c>
      <c r="Q188" s="2">
        <v>0</v>
      </c>
      <c r="R188" s="45">
        <f t="shared" si="10"/>
        <v>1</v>
      </c>
      <c r="X188" s="38">
        <v>1</v>
      </c>
      <c r="AB188" s="91"/>
      <c r="AC188" s="91"/>
      <c r="AD188" s="91"/>
      <c r="AE188" s="91"/>
      <c r="AF188" s="91"/>
      <c r="AG188" s="91"/>
      <c r="AH188" s="91"/>
      <c r="AI188" s="91"/>
      <c r="AJ188" s="91"/>
      <c r="AK188" s="91"/>
      <c r="AL188" s="91"/>
      <c r="AO188" s="100">
        <f t="shared" si="11"/>
        <v>1</v>
      </c>
      <c r="AP188" s="85">
        <f t="shared" si="8"/>
        <v>0</v>
      </c>
    </row>
    <row r="189" spans="1:42" x14ac:dyDescent="0.3">
      <c r="A189" s="48" t="s">
        <v>1031</v>
      </c>
      <c r="B189" s="6" t="s">
        <v>848</v>
      </c>
      <c r="C189" s="6" t="s">
        <v>646</v>
      </c>
      <c r="D189" s="47">
        <v>1</v>
      </c>
      <c r="E189" s="48"/>
      <c r="F189" s="6" t="s">
        <v>890</v>
      </c>
      <c r="G189" s="90"/>
      <c r="H189" s="47"/>
      <c r="I189" s="47"/>
      <c r="J189" s="47" t="s">
        <v>373</v>
      </c>
      <c r="K189" s="47" t="s">
        <v>1031</v>
      </c>
      <c r="L189" s="48" t="s">
        <v>1032</v>
      </c>
      <c r="M189" s="41"/>
      <c r="N189" s="91">
        <f t="shared" si="9"/>
        <v>1</v>
      </c>
      <c r="O189" s="3">
        <v>1</v>
      </c>
      <c r="P189" s="1">
        <v>0</v>
      </c>
      <c r="Q189" s="2">
        <v>0</v>
      </c>
      <c r="R189" s="45">
        <f t="shared" si="10"/>
        <v>1</v>
      </c>
      <c r="X189" s="38">
        <v>1</v>
      </c>
      <c r="AB189" s="91"/>
      <c r="AC189" s="91"/>
      <c r="AD189" s="91"/>
      <c r="AE189" s="91"/>
      <c r="AF189" s="91"/>
      <c r="AG189" s="91"/>
      <c r="AH189" s="91"/>
      <c r="AI189" s="91"/>
      <c r="AJ189" s="91"/>
      <c r="AK189" s="91"/>
      <c r="AL189" s="91"/>
      <c r="AO189" s="100">
        <f t="shared" si="11"/>
        <v>1</v>
      </c>
      <c r="AP189" s="85">
        <f t="shared" si="8"/>
        <v>0</v>
      </c>
    </row>
    <row r="190" spans="1:42" x14ac:dyDescent="0.3">
      <c r="A190" s="48" t="s">
        <v>1031</v>
      </c>
      <c r="B190" s="6" t="s">
        <v>1026</v>
      </c>
      <c r="C190" s="6" t="s">
        <v>646</v>
      </c>
      <c r="D190" s="47">
        <v>1</v>
      </c>
      <c r="E190" s="48"/>
      <c r="F190" s="6" t="s">
        <v>1025</v>
      </c>
      <c r="G190" s="90"/>
      <c r="H190" s="47"/>
      <c r="I190" s="47"/>
      <c r="J190" s="47" t="s">
        <v>373</v>
      </c>
      <c r="K190" s="47" t="s">
        <v>1031</v>
      </c>
      <c r="L190" s="48" t="s">
        <v>1032</v>
      </c>
      <c r="M190" s="41"/>
      <c r="N190" s="91">
        <f t="shared" si="9"/>
        <v>1</v>
      </c>
      <c r="O190" s="3">
        <v>1</v>
      </c>
      <c r="P190" s="1">
        <v>0</v>
      </c>
      <c r="Q190" s="2">
        <v>0</v>
      </c>
      <c r="R190" s="45">
        <f t="shared" si="10"/>
        <v>1</v>
      </c>
      <c r="X190" s="38">
        <v>1</v>
      </c>
      <c r="AB190" s="91"/>
      <c r="AC190" s="91"/>
      <c r="AD190" s="91"/>
      <c r="AE190" s="91"/>
      <c r="AF190" s="91"/>
      <c r="AG190" s="91"/>
      <c r="AH190" s="91"/>
      <c r="AI190" s="91"/>
      <c r="AJ190" s="91"/>
      <c r="AK190" s="91"/>
      <c r="AL190" s="91"/>
      <c r="AO190" s="100">
        <f t="shared" si="11"/>
        <v>1</v>
      </c>
      <c r="AP190" s="85">
        <f t="shared" si="8"/>
        <v>0</v>
      </c>
    </row>
    <row r="191" spans="1:42" x14ac:dyDescent="0.3">
      <c r="A191" s="48" t="s">
        <v>1031</v>
      </c>
      <c r="B191" s="6" t="s">
        <v>889</v>
      </c>
      <c r="C191" s="6" t="s">
        <v>4</v>
      </c>
      <c r="D191" s="47">
        <v>1</v>
      </c>
      <c r="E191" s="48"/>
      <c r="F191" s="6" t="s">
        <v>888</v>
      </c>
      <c r="G191" s="90"/>
      <c r="H191" s="47"/>
      <c r="I191" s="47"/>
      <c r="J191" s="47" t="s">
        <v>373</v>
      </c>
      <c r="K191" s="47" t="s">
        <v>1031</v>
      </c>
      <c r="L191" s="48" t="s">
        <v>1032</v>
      </c>
      <c r="M191" s="41"/>
      <c r="N191" s="91">
        <f t="shared" si="9"/>
        <v>1</v>
      </c>
      <c r="O191" s="3">
        <v>0</v>
      </c>
      <c r="P191" s="1">
        <v>0</v>
      </c>
      <c r="Q191" s="2">
        <v>1</v>
      </c>
      <c r="R191" s="45">
        <f t="shared" si="10"/>
        <v>0</v>
      </c>
      <c r="AB191" s="91"/>
      <c r="AC191" s="91"/>
      <c r="AD191" s="91"/>
      <c r="AE191" s="91"/>
      <c r="AF191" s="91"/>
      <c r="AG191" s="91"/>
      <c r="AH191" s="91"/>
      <c r="AI191" s="91"/>
      <c r="AJ191" s="91"/>
      <c r="AK191" s="91"/>
      <c r="AL191" s="91"/>
      <c r="AO191" s="100">
        <f t="shared" si="11"/>
        <v>0</v>
      </c>
      <c r="AP191" s="85">
        <f t="shared" si="8"/>
        <v>0</v>
      </c>
    </row>
    <row r="192" spans="1:42" x14ac:dyDescent="0.3">
      <c r="A192" s="48" t="s">
        <v>1031</v>
      </c>
      <c r="B192" s="6" t="s">
        <v>881</v>
      </c>
      <c r="C192" s="6" t="s">
        <v>4</v>
      </c>
      <c r="D192" s="47">
        <v>1</v>
      </c>
      <c r="E192" s="48"/>
      <c r="F192" s="6" t="s">
        <v>880</v>
      </c>
      <c r="G192" s="90"/>
      <c r="H192" s="47"/>
      <c r="I192" s="47"/>
      <c r="J192" s="47" t="s">
        <v>373</v>
      </c>
      <c r="K192" s="47" t="s">
        <v>1031</v>
      </c>
      <c r="L192" s="48" t="s">
        <v>1032</v>
      </c>
      <c r="M192" s="41"/>
      <c r="N192" s="91">
        <f t="shared" si="9"/>
        <v>1</v>
      </c>
      <c r="O192" s="3">
        <v>1</v>
      </c>
      <c r="P192" s="1">
        <v>0</v>
      </c>
      <c r="Q192" s="2">
        <v>0</v>
      </c>
      <c r="R192" s="45">
        <f t="shared" si="10"/>
        <v>1</v>
      </c>
      <c r="X192" s="38">
        <v>1</v>
      </c>
      <c r="AB192" s="91"/>
      <c r="AC192" s="91"/>
      <c r="AD192" s="91"/>
      <c r="AE192" s="91"/>
      <c r="AF192" s="91"/>
      <c r="AG192" s="91"/>
      <c r="AH192" s="91"/>
      <c r="AI192" s="91"/>
      <c r="AJ192" s="91"/>
      <c r="AK192" s="91"/>
      <c r="AL192" s="91"/>
      <c r="AO192" s="100">
        <f t="shared" si="11"/>
        <v>1</v>
      </c>
      <c r="AP192" s="85">
        <f t="shared" si="8"/>
        <v>0</v>
      </c>
    </row>
    <row r="193" spans="1:42" x14ac:dyDescent="0.3">
      <c r="A193" s="48" t="s">
        <v>1031</v>
      </c>
      <c r="B193" s="6" t="s">
        <v>681</v>
      </c>
      <c r="C193" s="6" t="s">
        <v>578</v>
      </c>
      <c r="D193" s="47">
        <v>1</v>
      </c>
      <c r="E193" s="48"/>
      <c r="F193" s="6" t="s">
        <v>680</v>
      </c>
      <c r="G193" s="90"/>
      <c r="H193" s="47"/>
      <c r="I193" s="47"/>
      <c r="J193" s="47" t="s">
        <v>373</v>
      </c>
      <c r="K193" s="47" t="s">
        <v>1031</v>
      </c>
      <c r="L193" s="48" t="s">
        <v>1032</v>
      </c>
      <c r="M193" s="41"/>
      <c r="N193" s="91">
        <f t="shared" si="9"/>
        <v>1</v>
      </c>
      <c r="O193" s="3">
        <v>0</v>
      </c>
      <c r="P193" s="1">
        <v>1</v>
      </c>
      <c r="Q193" s="2">
        <v>0</v>
      </c>
      <c r="R193" s="45">
        <f t="shared" si="10"/>
        <v>1</v>
      </c>
      <c r="W193" s="38">
        <v>1</v>
      </c>
      <c r="AB193" s="91"/>
      <c r="AC193" s="91"/>
      <c r="AD193" s="91"/>
      <c r="AE193" s="91"/>
      <c r="AF193" s="91"/>
      <c r="AG193" s="91"/>
      <c r="AH193" s="91"/>
      <c r="AI193" s="91"/>
      <c r="AJ193" s="91"/>
      <c r="AK193" s="91"/>
      <c r="AL193" s="91"/>
      <c r="AO193" s="100">
        <f t="shared" si="11"/>
        <v>1</v>
      </c>
      <c r="AP193" s="85">
        <f t="shared" si="8"/>
        <v>0</v>
      </c>
    </row>
    <row r="194" spans="1:42" x14ac:dyDescent="0.3">
      <c r="A194" s="48" t="s">
        <v>1031</v>
      </c>
      <c r="B194" s="6" t="s">
        <v>769</v>
      </c>
      <c r="C194" s="6" t="s">
        <v>8</v>
      </c>
      <c r="D194" s="47">
        <v>1</v>
      </c>
      <c r="E194" s="48"/>
      <c r="F194" s="6" t="s">
        <v>768</v>
      </c>
      <c r="G194" s="90"/>
      <c r="H194" s="47"/>
      <c r="I194" s="47"/>
      <c r="J194" s="47" t="s">
        <v>373</v>
      </c>
      <c r="K194" s="47" t="s">
        <v>1031</v>
      </c>
      <c r="L194" s="48" t="s">
        <v>1032</v>
      </c>
      <c r="M194" s="41"/>
      <c r="N194" s="91">
        <f t="shared" si="9"/>
        <v>1</v>
      </c>
      <c r="O194" s="3">
        <v>0</v>
      </c>
      <c r="P194" s="1">
        <v>0</v>
      </c>
      <c r="Q194" s="2">
        <v>1</v>
      </c>
      <c r="R194" s="45">
        <f t="shared" si="10"/>
        <v>0</v>
      </c>
      <c r="AB194" s="91"/>
      <c r="AC194" s="91"/>
      <c r="AD194" s="91"/>
      <c r="AE194" s="91"/>
      <c r="AF194" s="91"/>
      <c r="AG194" s="91"/>
      <c r="AH194" s="91"/>
      <c r="AI194" s="91"/>
      <c r="AJ194" s="91"/>
      <c r="AK194" s="91"/>
      <c r="AL194" s="91"/>
      <c r="AO194" s="100">
        <f t="shared" si="11"/>
        <v>0</v>
      </c>
      <c r="AP194" s="85">
        <f t="shared" ref="AP194:AP257" si="12">SUM(AM194:AN194)</f>
        <v>0</v>
      </c>
    </row>
    <row r="195" spans="1:42" x14ac:dyDescent="0.3">
      <c r="A195" s="48" t="s">
        <v>1031</v>
      </c>
      <c r="B195" s="6" t="s">
        <v>852</v>
      </c>
      <c r="C195" s="6" t="s">
        <v>853</v>
      </c>
      <c r="D195" s="47">
        <v>1</v>
      </c>
      <c r="E195" s="48"/>
      <c r="F195" s="6" t="s">
        <v>851</v>
      </c>
      <c r="G195" s="90"/>
      <c r="H195" s="47"/>
      <c r="I195" s="47"/>
      <c r="J195" s="47" t="s">
        <v>373</v>
      </c>
      <c r="K195" s="47" t="s">
        <v>1031</v>
      </c>
      <c r="L195" s="48" t="s">
        <v>1032</v>
      </c>
      <c r="M195" s="41"/>
      <c r="N195" s="91">
        <f t="shared" si="9"/>
        <v>1</v>
      </c>
      <c r="O195" s="3">
        <v>0</v>
      </c>
      <c r="P195" s="1">
        <v>0</v>
      </c>
      <c r="Q195" s="2">
        <v>1</v>
      </c>
      <c r="R195" s="45">
        <f t="shared" si="10"/>
        <v>0</v>
      </c>
      <c r="AB195" s="91"/>
      <c r="AC195" s="91"/>
      <c r="AD195" s="91"/>
      <c r="AE195" s="91"/>
      <c r="AF195" s="91"/>
      <c r="AG195" s="91"/>
      <c r="AH195" s="91"/>
      <c r="AI195" s="91"/>
      <c r="AJ195" s="91"/>
      <c r="AK195" s="91"/>
      <c r="AL195" s="91"/>
      <c r="AO195" s="100">
        <f t="shared" si="11"/>
        <v>0</v>
      </c>
      <c r="AP195" s="85">
        <f t="shared" si="12"/>
        <v>0</v>
      </c>
    </row>
    <row r="196" spans="1:42" x14ac:dyDescent="0.3">
      <c r="A196" s="48" t="s">
        <v>1031</v>
      </c>
      <c r="B196" s="6" t="s">
        <v>727</v>
      </c>
      <c r="C196" s="6" t="s">
        <v>643</v>
      </c>
      <c r="D196" s="47">
        <v>1</v>
      </c>
      <c r="E196" s="48"/>
      <c r="F196" s="6" t="s">
        <v>726</v>
      </c>
      <c r="G196" s="90"/>
      <c r="H196" s="47"/>
      <c r="I196" s="47"/>
      <c r="J196" s="47" t="s">
        <v>373</v>
      </c>
      <c r="K196" s="47" t="s">
        <v>1031</v>
      </c>
      <c r="L196" s="48" t="s">
        <v>1032</v>
      </c>
      <c r="M196" s="41"/>
      <c r="N196" s="91">
        <f t="shared" si="9"/>
        <v>1</v>
      </c>
      <c r="O196" s="3">
        <v>1</v>
      </c>
      <c r="P196" s="1">
        <v>0</v>
      </c>
      <c r="Q196" s="2">
        <v>0</v>
      </c>
      <c r="R196" s="45">
        <f t="shared" si="10"/>
        <v>1</v>
      </c>
      <c r="X196" s="38">
        <v>1</v>
      </c>
      <c r="AB196" s="91"/>
      <c r="AC196" s="91"/>
      <c r="AD196" s="91"/>
      <c r="AE196" s="91"/>
      <c r="AF196" s="91"/>
      <c r="AG196" s="91"/>
      <c r="AH196" s="91"/>
      <c r="AI196" s="91"/>
      <c r="AJ196" s="91"/>
      <c r="AK196" s="91"/>
      <c r="AL196" s="91"/>
      <c r="AO196" s="100">
        <f t="shared" si="11"/>
        <v>1</v>
      </c>
      <c r="AP196" s="85">
        <f t="shared" si="12"/>
        <v>0</v>
      </c>
    </row>
    <row r="197" spans="1:42" x14ac:dyDescent="0.3">
      <c r="A197" s="48" t="s">
        <v>1031</v>
      </c>
      <c r="B197" s="6" t="s">
        <v>734</v>
      </c>
      <c r="C197" s="6" t="s">
        <v>643</v>
      </c>
      <c r="D197" s="47">
        <v>1</v>
      </c>
      <c r="E197" s="48"/>
      <c r="F197" s="6" t="s">
        <v>733</v>
      </c>
      <c r="G197" s="90"/>
      <c r="H197" s="47"/>
      <c r="I197" s="47"/>
      <c r="J197" s="47" t="s">
        <v>373</v>
      </c>
      <c r="K197" s="47" t="s">
        <v>1031</v>
      </c>
      <c r="L197" s="48" t="s">
        <v>1032</v>
      </c>
      <c r="M197" s="41"/>
      <c r="N197" s="91">
        <f t="shared" si="9"/>
        <v>1</v>
      </c>
      <c r="O197" s="3">
        <v>1</v>
      </c>
      <c r="P197" s="1">
        <v>0</v>
      </c>
      <c r="Q197" s="2">
        <v>0</v>
      </c>
      <c r="R197" s="45">
        <f t="shared" si="10"/>
        <v>1</v>
      </c>
      <c r="X197" s="38">
        <v>1</v>
      </c>
      <c r="AB197" s="91"/>
      <c r="AC197" s="91"/>
      <c r="AD197" s="91"/>
      <c r="AE197" s="91"/>
      <c r="AF197" s="91"/>
      <c r="AG197" s="91"/>
      <c r="AH197" s="91"/>
      <c r="AI197" s="91"/>
      <c r="AJ197" s="91"/>
      <c r="AK197" s="91"/>
      <c r="AL197" s="91"/>
      <c r="AO197" s="100">
        <f t="shared" si="11"/>
        <v>1</v>
      </c>
      <c r="AP197" s="85">
        <f t="shared" si="12"/>
        <v>0</v>
      </c>
    </row>
    <row r="198" spans="1:42" x14ac:dyDescent="0.3">
      <c r="A198" s="48" t="s">
        <v>1031</v>
      </c>
      <c r="B198" s="6" t="s">
        <v>642</v>
      </c>
      <c r="C198" s="6" t="s">
        <v>643</v>
      </c>
      <c r="D198" s="47">
        <v>1</v>
      </c>
      <c r="E198" s="48"/>
      <c r="F198" s="6" t="s">
        <v>641</v>
      </c>
      <c r="G198" s="90"/>
      <c r="H198" s="47"/>
      <c r="I198" s="47"/>
      <c r="J198" s="47" t="s">
        <v>373</v>
      </c>
      <c r="K198" s="47" t="s">
        <v>1031</v>
      </c>
      <c r="L198" s="48" t="s">
        <v>1032</v>
      </c>
      <c r="M198" s="41"/>
      <c r="N198" s="91">
        <f t="shared" si="9"/>
        <v>1</v>
      </c>
      <c r="O198" s="3">
        <v>0</v>
      </c>
      <c r="P198" s="1">
        <v>0</v>
      </c>
      <c r="Q198" s="2">
        <v>1</v>
      </c>
      <c r="R198" s="45">
        <f t="shared" si="10"/>
        <v>0</v>
      </c>
      <c r="AB198" s="91"/>
      <c r="AC198" s="91"/>
      <c r="AD198" s="91"/>
      <c r="AE198" s="91"/>
      <c r="AF198" s="91"/>
      <c r="AG198" s="91"/>
      <c r="AH198" s="91"/>
      <c r="AI198" s="91"/>
      <c r="AJ198" s="91"/>
      <c r="AK198" s="91"/>
      <c r="AL198" s="91"/>
      <c r="AO198" s="100">
        <f t="shared" si="11"/>
        <v>0</v>
      </c>
      <c r="AP198" s="85">
        <f t="shared" si="12"/>
        <v>0</v>
      </c>
    </row>
    <row r="199" spans="1:42" x14ac:dyDescent="0.3">
      <c r="A199" s="48" t="s">
        <v>1031</v>
      </c>
      <c r="B199" s="6" t="s">
        <v>790</v>
      </c>
      <c r="C199" s="6" t="s">
        <v>643</v>
      </c>
      <c r="D199" s="47">
        <v>1</v>
      </c>
      <c r="E199" s="48"/>
      <c r="F199" s="6" t="s">
        <v>789</v>
      </c>
      <c r="G199" s="90"/>
      <c r="H199" s="47"/>
      <c r="I199" s="47"/>
      <c r="J199" s="47" t="s">
        <v>373</v>
      </c>
      <c r="K199" s="47" t="s">
        <v>1031</v>
      </c>
      <c r="L199" s="48" t="s">
        <v>1032</v>
      </c>
      <c r="M199" s="41"/>
      <c r="N199" s="91">
        <f t="shared" si="9"/>
        <v>1</v>
      </c>
      <c r="O199" s="3">
        <v>0</v>
      </c>
      <c r="P199" s="1">
        <v>0</v>
      </c>
      <c r="Q199" s="2">
        <v>1</v>
      </c>
      <c r="R199" s="45">
        <f t="shared" si="10"/>
        <v>0</v>
      </c>
      <c r="AB199" s="91"/>
      <c r="AC199" s="91"/>
      <c r="AD199" s="91"/>
      <c r="AE199" s="91"/>
      <c r="AF199" s="91"/>
      <c r="AG199" s="91"/>
      <c r="AH199" s="91"/>
      <c r="AI199" s="91"/>
      <c r="AJ199" s="91"/>
      <c r="AK199" s="91"/>
      <c r="AL199" s="91"/>
      <c r="AO199" s="100">
        <f t="shared" si="11"/>
        <v>0</v>
      </c>
      <c r="AP199" s="85">
        <f t="shared" si="12"/>
        <v>0</v>
      </c>
    </row>
    <row r="200" spans="1:42" x14ac:dyDescent="0.3">
      <c r="A200" s="48" t="s">
        <v>1031</v>
      </c>
      <c r="B200" s="6" t="s">
        <v>588</v>
      </c>
      <c r="C200" s="6" t="s">
        <v>167</v>
      </c>
      <c r="D200" s="47">
        <v>1</v>
      </c>
      <c r="E200" s="48"/>
      <c r="F200" s="6" t="s">
        <v>587</v>
      </c>
      <c r="G200" s="90"/>
      <c r="H200" s="47"/>
      <c r="I200" s="47"/>
      <c r="J200" s="47" t="s">
        <v>373</v>
      </c>
      <c r="K200" s="47" t="s">
        <v>1031</v>
      </c>
      <c r="L200" s="48" t="s">
        <v>1032</v>
      </c>
      <c r="M200" s="41"/>
      <c r="N200" s="91">
        <f t="shared" si="9"/>
        <v>1</v>
      </c>
      <c r="O200" s="3">
        <v>1</v>
      </c>
      <c r="P200" s="1">
        <v>0</v>
      </c>
      <c r="Q200" s="2">
        <v>0</v>
      </c>
      <c r="R200" s="45">
        <f t="shared" si="10"/>
        <v>1</v>
      </c>
      <c r="X200" s="38">
        <v>1</v>
      </c>
      <c r="AB200" s="91"/>
      <c r="AC200" s="91"/>
      <c r="AD200" s="91"/>
      <c r="AE200" s="91"/>
      <c r="AF200" s="91"/>
      <c r="AG200" s="91"/>
      <c r="AH200" s="91"/>
      <c r="AI200" s="91"/>
      <c r="AJ200" s="91"/>
      <c r="AK200" s="91"/>
      <c r="AL200" s="91"/>
      <c r="AO200" s="100">
        <f t="shared" si="11"/>
        <v>1</v>
      </c>
      <c r="AP200" s="85">
        <f t="shared" si="12"/>
        <v>0</v>
      </c>
    </row>
    <row r="201" spans="1:42" x14ac:dyDescent="0.3">
      <c r="A201" s="48" t="s">
        <v>1031</v>
      </c>
      <c r="B201" s="6" t="s">
        <v>815</v>
      </c>
      <c r="C201" s="6" t="s">
        <v>167</v>
      </c>
      <c r="D201" s="47">
        <v>1</v>
      </c>
      <c r="E201" s="48"/>
      <c r="F201" s="6" t="s">
        <v>814</v>
      </c>
      <c r="G201" s="90"/>
      <c r="H201" s="47"/>
      <c r="I201" s="47"/>
      <c r="J201" s="47" t="s">
        <v>373</v>
      </c>
      <c r="K201" s="47" t="s">
        <v>1031</v>
      </c>
      <c r="L201" s="48" t="s">
        <v>1032</v>
      </c>
      <c r="M201" s="41"/>
      <c r="N201" s="91">
        <f t="shared" si="9"/>
        <v>1</v>
      </c>
      <c r="O201" s="3">
        <v>0</v>
      </c>
      <c r="P201" s="1">
        <v>0</v>
      </c>
      <c r="Q201" s="2">
        <v>1</v>
      </c>
      <c r="R201" s="45">
        <f t="shared" si="10"/>
        <v>0</v>
      </c>
      <c r="AB201" s="91"/>
      <c r="AC201" s="91"/>
      <c r="AD201" s="91"/>
      <c r="AE201" s="91"/>
      <c r="AF201" s="91"/>
      <c r="AG201" s="91"/>
      <c r="AH201" s="91"/>
      <c r="AI201" s="91"/>
      <c r="AJ201" s="91"/>
      <c r="AK201" s="91"/>
      <c r="AL201" s="91"/>
      <c r="AO201" s="100">
        <f t="shared" si="11"/>
        <v>0</v>
      </c>
      <c r="AP201" s="85">
        <f t="shared" si="12"/>
        <v>0</v>
      </c>
    </row>
    <row r="202" spans="1:42" x14ac:dyDescent="0.3">
      <c r="A202" s="48" t="s">
        <v>1031</v>
      </c>
      <c r="B202" s="6" t="s">
        <v>996</v>
      </c>
      <c r="C202" s="6" t="s">
        <v>167</v>
      </c>
      <c r="D202" s="47">
        <v>1</v>
      </c>
      <c r="E202" s="48"/>
      <c r="F202" s="6" t="s">
        <v>995</v>
      </c>
      <c r="G202" s="90"/>
      <c r="H202" s="47"/>
      <c r="I202" s="47"/>
      <c r="J202" s="47" t="s">
        <v>373</v>
      </c>
      <c r="K202" s="47" t="s">
        <v>1031</v>
      </c>
      <c r="L202" s="48" t="s">
        <v>1032</v>
      </c>
      <c r="M202" s="41"/>
      <c r="N202" s="91">
        <f t="shared" si="9"/>
        <v>2</v>
      </c>
      <c r="O202" s="3">
        <v>2</v>
      </c>
      <c r="P202" s="1">
        <v>0</v>
      </c>
      <c r="Q202" s="2">
        <v>0</v>
      </c>
      <c r="R202" s="45">
        <f t="shared" si="10"/>
        <v>2</v>
      </c>
      <c r="Y202" s="38">
        <v>2</v>
      </c>
      <c r="AB202" s="91"/>
      <c r="AC202" s="91"/>
      <c r="AD202" s="91"/>
      <c r="AE202" s="91"/>
      <c r="AF202" s="91"/>
      <c r="AG202" s="91"/>
      <c r="AH202" s="91"/>
      <c r="AI202" s="91"/>
      <c r="AJ202" s="91"/>
      <c r="AK202" s="91"/>
      <c r="AL202" s="91"/>
      <c r="AO202" s="100">
        <f t="shared" si="11"/>
        <v>2</v>
      </c>
      <c r="AP202" s="85">
        <f t="shared" si="12"/>
        <v>0</v>
      </c>
    </row>
    <row r="203" spans="1:42" x14ac:dyDescent="0.3">
      <c r="A203" s="48" t="s">
        <v>1031</v>
      </c>
      <c r="B203" s="6" t="s">
        <v>749</v>
      </c>
      <c r="C203" s="6" t="s">
        <v>20</v>
      </c>
      <c r="D203" s="47">
        <v>1</v>
      </c>
      <c r="E203" s="48"/>
      <c r="F203" s="6" t="s">
        <v>748</v>
      </c>
      <c r="G203" s="90"/>
      <c r="H203" s="47"/>
      <c r="I203" s="47"/>
      <c r="J203" s="47" t="s">
        <v>373</v>
      </c>
      <c r="K203" s="47" t="s">
        <v>1031</v>
      </c>
      <c r="L203" s="48" t="s">
        <v>1032</v>
      </c>
      <c r="M203" s="41"/>
      <c r="N203" s="91">
        <f t="shared" si="9"/>
        <v>1</v>
      </c>
      <c r="O203" s="3">
        <v>1</v>
      </c>
      <c r="P203" s="1">
        <v>0</v>
      </c>
      <c r="Q203" s="2">
        <v>0</v>
      </c>
      <c r="R203" s="45">
        <f t="shared" si="10"/>
        <v>1</v>
      </c>
      <c r="X203" s="38">
        <v>1</v>
      </c>
      <c r="AB203" s="91"/>
      <c r="AC203" s="91"/>
      <c r="AD203" s="91"/>
      <c r="AE203" s="91"/>
      <c r="AF203" s="91"/>
      <c r="AG203" s="91"/>
      <c r="AH203" s="91"/>
      <c r="AI203" s="91"/>
      <c r="AJ203" s="91"/>
      <c r="AK203" s="91"/>
      <c r="AL203" s="91"/>
      <c r="AO203" s="100">
        <f t="shared" si="11"/>
        <v>1</v>
      </c>
      <c r="AP203" s="85">
        <f t="shared" si="12"/>
        <v>0</v>
      </c>
    </row>
    <row r="204" spans="1:42" x14ac:dyDescent="0.3">
      <c r="A204" s="48" t="s">
        <v>1031</v>
      </c>
      <c r="B204" s="6" t="s">
        <v>823</v>
      </c>
      <c r="C204" s="6" t="s">
        <v>20</v>
      </c>
      <c r="D204" s="47">
        <v>1</v>
      </c>
      <c r="E204" s="48"/>
      <c r="F204" s="6" t="s">
        <v>822</v>
      </c>
      <c r="G204" s="90"/>
      <c r="H204" s="47"/>
      <c r="I204" s="47"/>
      <c r="J204" s="47" t="s">
        <v>373</v>
      </c>
      <c r="K204" s="47" t="s">
        <v>1031</v>
      </c>
      <c r="L204" s="48" t="s">
        <v>1032</v>
      </c>
      <c r="M204" s="41"/>
      <c r="N204" s="91">
        <f t="shared" si="9"/>
        <v>1</v>
      </c>
      <c r="O204" s="3">
        <v>0</v>
      </c>
      <c r="P204" s="1">
        <v>0</v>
      </c>
      <c r="Q204" s="2">
        <v>1</v>
      </c>
      <c r="R204" s="45">
        <f t="shared" si="10"/>
        <v>0</v>
      </c>
      <c r="AB204" s="91"/>
      <c r="AC204" s="91"/>
      <c r="AD204" s="91"/>
      <c r="AE204" s="91"/>
      <c r="AF204" s="91"/>
      <c r="AG204" s="91"/>
      <c r="AH204" s="91"/>
      <c r="AI204" s="91"/>
      <c r="AJ204" s="91"/>
      <c r="AK204" s="91"/>
      <c r="AL204" s="91"/>
      <c r="AO204" s="100">
        <f t="shared" si="11"/>
        <v>0</v>
      </c>
      <c r="AP204" s="85">
        <f t="shared" si="12"/>
        <v>0</v>
      </c>
    </row>
    <row r="205" spans="1:42" x14ac:dyDescent="0.3">
      <c r="A205" s="48" t="s">
        <v>1031</v>
      </c>
      <c r="B205" s="6" t="s">
        <v>873</v>
      </c>
      <c r="C205" s="6" t="s">
        <v>20</v>
      </c>
      <c r="D205" s="47">
        <v>1</v>
      </c>
      <c r="E205" s="48"/>
      <c r="F205" s="6" t="s">
        <v>872</v>
      </c>
      <c r="G205" s="90"/>
      <c r="H205" s="47"/>
      <c r="I205" s="47"/>
      <c r="J205" s="47" t="s">
        <v>373</v>
      </c>
      <c r="K205" s="47" t="s">
        <v>1031</v>
      </c>
      <c r="L205" s="48" t="s">
        <v>1032</v>
      </c>
      <c r="M205" s="41"/>
      <c r="N205" s="91">
        <f t="shared" si="9"/>
        <v>1</v>
      </c>
      <c r="O205" s="3">
        <v>0</v>
      </c>
      <c r="P205" s="1">
        <v>0</v>
      </c>
      <c r="Q205" s="2">
        <v>1</v>
      </c>
      <c r="R205" s="45">
        <f t="shared" si="10"/>
        <v>0</v>
      </c>
      <c r="AB205" s="91"/>
      <c r="AC205" s="91"/>
      <c r="AD205" s="91"/>
      <c r="AE205" s="91"/>
      <c r="AF205" s="91"/>
      <c r="AG205" s="91"/>
      <c r="AH205" s="91"/>
      <c r="AI205" s="91"/>
      <c r="AJ205" s="91"/>
      <c r="AK205" s="91"/>
      <c r="AL205" s="91"/>
      <c r="AO205" s="100">
        <f t="shared" si="11"/>
        <v>0</v>
      </c>
      <c r="AP205" s="85">
        <f t="shared" si="12"/>
        <v>0</v>
      </c>
    </row>
    <row r="206" spans="1:42" x14ac:dyDescent="0.3">
      <c r="A206" s="48" t="s">
        <v>1031</v>
      </c>
      <c r="B206" s="6" t="s">
        <v>1017</v>
      </c>
      <c r="C206" s="6" t="s">
        <v>20</v>
      </c>
      <c r="D206" s="47">
        <v>1</v>
      </c>
      <c r="E206" s="48"/>
      <c r="F206" s="6" t="s">
        <v>1016</v>
      </c>
      <c r="G206" s="90"/>
      <c r="H206" s="47"/>
      <c r="I206" s="47"/>
      <c r="J206" s="47" t="s">
        <v>373</v>
      </c>
      <c r="K206" s="47" t="s">
        <v>1031</v>
      </c>
      <c r="L206" s="48" t="s">
        <v>1032</v>
      </c>
      <c r="M206" s="41"/>
      <c r="N206" s="91">
        <f t="shared" si="9"/>
        <v>1</v>
      </c>
      <c r="O206" s="3">
        <v>1</v>
      </c>
      <c r="P206" s="1">
        <v>0</v>
      </c>
      <c r="Q206" s="2">
        <v>0</v>
      </c>
      <c r="R206" s="45">
        <f t="shared" si="10"/>
        <v>1</v>
      </c>
      <c r="X206" s="38">
        <v>1</v>
      </c>
      <c r="AB206" s="91"/>
      <c r="AC206" s="91"/>
      <c r="AD206" s="91"/>
      <c r="AE206" s="91"/>
      <c r="AF206" s="91"/>
      <c r="AG206" s="91"/>
      <c r="AH206" s="91"/>
      <c r="AI206" s="91"/>
      <c r="AJ206" s="91"/>
      <c r="AK206" s="91"/>
      <c r="AL206" s="91"/>
      <c r="AO206" s="100">
        <f t="shared" si="11"/>
        <v>1</v>
      </c>
      <c r="AP206" s="85">
        <f t="shared" si="12"/>
        <v>0</v>
      </c>
    </row>
    <row r="207" spans="1:42" x14ac:dyDescent="0.3">
      <c r="A207" s="48" t="s">
        <v>1031</v>
      </c>
      <c r="B207" s="6" t="s">
        <v>627</v>
      </c>
      <c r="C207" s="6" t="s">
        <v>628</v>
      </c>
      <c r="D207" s="47">
        <v>1</v>
      </c>
      <c r="E207" s="48"/>
      <c r="F207" s="6" t="s">
        <v>626</v>
      </c>
      <c r="G207" s="90"/>
      <c r="H207" s="47"/>
      <c r="I207" s="47"/>
      <c r="J207" s="47" t="s">
        <v>373</v>
      </c>
      <c r="K207" s="47" t="s">
        <v>1031</v>
      </c>
      <c r="L207" s="48" t="s">
        <v>1032</v>
      </c>
      <c r="M207" s="41"/>
      <c r="N207" s="91">
        <f t="shared" si="9"/>
        <v>1</v>
      </c>
      <c r="O207" s="3">
        <v>0</v>
      </c>
      <c r="P207" s="1">
        <v>1</v>
      </c>
      <c r="Q207" s="2">
        <v>0</v>
      </c>
      <c r="R207" s="45">
        <f t="shared" si="10"/>
        <v>1</v>
      </c>
      <c r="W207" s="38">
        <v>1</v>
      </c>
      <c r="AB207" s="91"/>
      <c r="AC207" s="91"/>
      <c r="AD207" s="91"/>
      <c r="AE207" s="91"/>
      <c r="AF207" s="91"/>
      <c r="AG207" s="91"/>
      <c r="AH207" s="91"/>
      <c r="AI207" s="91"/>
      <c r="AJ207" s="91"/>
      <c r="AK207" s="91"/>
      <c r="AL207" s="91"/>
      <c r="AO207" s="100">
        <f t="shared" si="11"/>
        <v>1</v>
      </c>
      <c r="AP207" s="85">
        <f t="shared" si="12"/>
        <v>0</v>
      </c>
    </row>
    <row r="208" spans="1:42" x14ac:dyDescent="0.3">
      <c r="A208" s="48" t="s">
        <v>1031</v>
      </c>
      <c r="B208" s="6" t="s">
        <v>764</v>
      </c>
      <c r="C208" s="6" t="s">
        <v>765</v>
      </c>
      <c r="D208" s="47">
        <v>1</v>
      </c>
      <c r="E208" s="48"/>
      <c r="F208" s="6" t="s">
        <v>763</v>
      </c>
      <c r="G208" s="90"/>
      <c r="H208" s="47"/>
      <c r="I208" s="47"/>
      <c r="J208" s="47" t="s">
        <v>373</v>
      </c>
      <c r="K208" s="47" t="s">
        <v>1031</v>
      </c>
      <c r="L208" s="48" t="s">
        <v>1032</v>
      </c>
      <c r="M208" s="41"/>
      <c r="N208" s="91">
        <f t="shared" si="9"/>
        <v>1</v>
      </c>
      <c r="O208" s="3">
        <v>0</v>
      </c>
      <c r="P208" s="1">
        <v>0</v>
      </c>
      <c r="Q208" s="2">
        <v>1</v>
      </c>
      <c r="R208" s="45">
        <f t="shared" si="10"/>
        <v>0</v>
      </c>
      <c r="AB208" s="91"/>
      <c r="AC208" s="91"/>
      <c r="AD208" s="91"/>
      <c r="AE208" s="91"/>
      <c r="AF208" s="91"/>
      <c r="AG208" s="91"/>
      <c r="AH208" s="91"/>
      <c r="AI208" s="91"/>
      <c r="AJ208" s="91"/>
      <c r="AK208" s="91"/>
      <c r="AL208" s="91"/>
      <c r="AO208" s="100">
        <f t="shared" si="11"/>
        <v>0</v>
      </c>
      <c r="AP208" s="85">
        <f t="shared" si="12"/>
        <v>0</v>
      </c>
    </row>
    <row r="209" spans="1:42" x14ac:dyDescent="0.3">
      <c r="A209" s="48" t="s">
        <v>1031</v>
      </c>
      <c r="B209" s="6" t="s">
        <v>653</v>
      </c>
      <c r="C209" s="6" t="s">
        <v>10</v>
      </c>
      <c r="D209" s="47">
        <v>1</v>
      </c>
      <c r="E209" s="48"/>
      <c r="F209" s="6" t="s">
        <v>652</v>
      </c>
      <c r="G209" s="90"/>
      <c r="H209" s="47"/>
      <c r="I209" s="47"/>
      <c r="J209" s="47" t="s">
        <v>373</v>
      </c>
      <c r="K209" s="47" t="s">
        <v>1031</v>
      </c>
      <c r="L209" s="48" t="s">
        <v>1032</v>
      </c>
      <c r="M209" s="41"/>
      <c r="N209" s="91">
        <f t="shared" si="9"/>
        <v>1</v>
      </c>
      <c r="O209" s="3">
        <v>1</v>
      </c>
      <c r="P209" s="1">
        <v>0</v>
      </c>
      <c r="Q209" s="2">
        <v>0</v>
      </c>
      <c r="R209" s="45">
        <f t="shared" si="10"/>
        <v>1</v>
      </c>
      <c r="X209" s="38">
        <v>1</v>
      </c>
      <c r="AB209" s="91"/>
      <c r="AC209" s="91"/>
      <c r="AD209" s="91"/>
      <c r="AE209" s="91"/>
      <c r="AF209" s="91"/>
      <c r="AG209" s="91"/>
      <c r="AH209" s="91"/>
      <c r="AI209" s="91"/>
      <c r="AJ209" s="91"/>
      <c r="AK209" s="91"/>
      <c r="AL209" s="91"/>
      <c r="AO209" s="100">
        <f t="shared" si="11"/>
        <v>1</v>
      </c>
      <c r="AP209" s="85">
        <f t="shared" si="12"/>
        <v>0</v>
      </c>
    </row>
    <row r="210" spans="1:42" x14ac:dyDescent="0.3">
      <c r="A210" s="48" t="s">
        <v>1031</v>
      </c>
      <c r="B210" s="6" t="s">
        <v>783</v>
      </c>
      <c r="C210" s="6" t="s">
        <v>10</v>
      </c>
      <c r="D210" s="47">
        <v>1</v>
      </c>
      <c r="E210" s="48"/>
      <c r="F210" s="6" t="s">
        <v>782</v>
      </c>
      <c r="G210" s="90"/>
      <c r="H210" s="47"/>
      <c r="I210" s="47"/>
      <c r="J210" s="47" t="s">
        <v>373</v>
      </c>
      <c r="K210" s="47" t="s">
        <v>1031</v>
      </c>
      <c r="L210" s="48" t="s">
        <v>1032</v>
      </c>
      <c r="M210" s="41"/>
      <c r="N210" s="91">
        <f t="shared" si="9"/>
        <v>1</v>
      </c>
      <c r="O210" s="3">
        <v>1</v>
      </c>
      <c r="P210" s="1">
        <v>0</v>
      </c>
      <c r="Q210" s="2">
        <v>0</v>
      </c>
      <c r="R210" s="45">
        <f t="shared" si="10"/>
        <v>1</v>
      </c>
      <c r="X210" s="38">
        <v>1</v>
      </c>
      <c r="AB210" s="91"/>
      <c r="AC210" s="91"/>
      <c r="AD210" s="91"/>
      <c r="AE210" s="91"/>
      <c r="AF210" s="91"/>
      <c r="AG210" s="91"/>
      <c r="AH210" s="91"/>
      <c r="AI210" s="91"/>
      <c r="AJ210" s="91"/>
      <c r="AK210" s="91"/>
      <c r="AL210" s="91"/>
      <c r="AO210" s="100">
        <f t="shared" si="11"/>
        <v>1</v>
      </c>
      <c r="AP210" s="85">
        <f t="shared" si="12"/>
        <v>0</v>
      </c>
    </row>
    <row r="211" spans="1:42" x14ac:dyDescent="0.3">
      <c r="A211" s="48" t="s">
        <v>1031</v>
      </c>
      <c r="B211" s="6" t="s">
        <v>796</v>
      </c>
      <c r="C211" s="6" t="s">
        <v>10</v>
      </c>
      <c r="D211" s="47">
        <v>1</v>
      </c>
      <c r="E211" s="48"/>
      <c r="F211" s="6" t="s">
        <v>795</v>
      </c>
      <c r="G211" s="90"/>
      <c r="H211" s="47"/>
      <c r="I211" s="47"/>
      <c r="J211" s="47" t="s">
        <v>373</v>
      </c>
      <c r="K211" s="47" t="s">
        <v>1031</v>
      </c>
      <c r="L211" s="48" t="s">
        <v>1032</v>
      </c>
      <c r="M211" s="41"/>
      <c r="N211" s="91">
        <f t="shared" si="9"/>
        <v>1</v>
      </c>
      <c r="O211" s="3">
        <v>1</v>
      </c>
      <c r="P211" s="1">
        <v>0</v>
      </c>
      <c r="Q211" s="2">
        <v>0</v>
      </c>
      <c r="R211" s="45">
        <f t="shared" si="10"/>
        <v>1</v>
      </c>
      <c r="X211" s="38">
        <v>1</v>
      </c>
      <c r="AB211" s="91"/>
      <c r="AC211" s="91"/>
      <c r="AD211" s="91"/>
      <c r="AE211" s="91"/>
      <c r="AF211" s="91"/>
      <c r="AG211" s="91"/>
      <c r="AH211" s="91"/>
      <c r="AI211" s="91"/>
      <c r="AJ211" s="91"/>
      <c r="AK211" s="91"/>
      <c r="AL211" s="91"/>
      <c r="AO211" s="100">
        <f t="shared" si="11"/>
        <v>1</v>
      </c>
      <c r="AP211" s="85">
        <f t="shared" si="12"/>
        <v>0</v>
      </c>
    </row>
    <row r="212" spans="1:42" x14ac:dyDescent="0.3">
      <c r="A212" s="48" t="s">
        <v>1031</v>
      </c>
      <c r="B212" s="6" t="s">
        <v>698</v>
      </c>
      <c r="C212" s="6" t="s">
        <v>10</v>
      </c>
      <c r="D212" s="47">
        <v>1</v>
      </c>
      <c r="E212" s="48"/>
      <c r="F212" s="6" t="s">
        <v>697</v>
      </c>
      <c r="G212" s="90"/>
      <c r="H212" s="47"/>
      <c r="I212" s="47"/>
      <c r="J212" s="47" t="s">
        <v>373</v>
      </c>
      <c r="K212" s="47" t="s">
        <v>1031</v>
      </c>
      <c r="L212" s="48" t="s">
        <v>1032</v>
      </c>
      <c r="M212" s="41"/>
      <c r="N212" s="91">
        <f t="shared" si="9"/>
        <v>1</v>
      </c>
      <c r="O212" s="3">
        <v>0</v>
      </c>
      <c r="P212" s="1">
        <v>1</v>
      </c>
      <c r="Q212" s="2">
        <v>0</v>
      </c>
      <c r="R212" s="45">
        <f t="shared" si="10"/>
        <v>1</v>
      </c>
      <c r="W212" s="38">
        <v>1</v>
      </c>
      <c r="AB212" s="91"/>
      <c r="AC212" s="91"/>
      <c r="AD212" s="91"/>
      <c r="AE212" s="91"/>
      <c r="AF212" s="91"/>
      <c r="AG212" s="91"/>
      <c r="AH212" s="91"/>
      <c r="AI212" s="91"/>
      <c r="AJ212" s="91"/>
      <c r="AK212" s="91"/>
      <c r="AL212" s="91"/>
      <c r="AO212" s="100">
        <f t="shared" si="11"/>
        <v>1</v>
      </c>
      <c r="AP212" s="85">
        <f t="shared" si="12"/>
        <v>0</v>
      </c>
    </row>
    <row r="213" spans="1:42" x14ac:dyDescent="0.3">
      <c r="A213" s="48" t="s">
        <v>1031</v>
      </c>
      <c r="B213" s="6" t="s">
        <v>809</v>
      </c>
      <c r="C213" s="6" t="s">
        <v>24</v>
      </c>
      <c r="D213" s="47">
        <v>1</v>
      </c>
      <c r="E213" s="48"/>
      <c r="F213" s="6" t="s">
        <v>808</v>
      </c>
      <c r="G213" s="90"/>
      <c r="H213" s="47"/>
      <c r="I213" s="47"/>
      <c r="J213" s="47" t="s">
        <v>373</v>
      </c>
      <c r="K213" s="47" t="s">
        <v>1031</v>
      </c>
      <c r="L213" s="48" t="s">
        <v>1032</v>
      </c>
      <c r="M213" s="41"/>
      <c r="N213" s="91">
        <f t="shared" si="9"/>
        <v>1</v>
      </c>
      <c r="O213" s="3">
        <v>1</v>
      </c>
      <c r="P213" s="1">
        <v>0</v>
      </c>
      <c r="Q213" s="2">
        <v>0</v>
      </c>
      <c r="R213" s="45">
        <f t="shared" si="10"/>
        <v>1</v>
      </c>
      <c r="X213" s="38">
        <v>1</v>
      </c>
      <c r="AB213" s="91"/>
      <c r="AC213" s="91"/>
      <c r="AD213" s="91"/>
      <c r="AE213" s="91"/>
      <c r="AF213" s="91"/>
      <c r="AG213" s="91"/>
      <c r="AH213" s="91"/>
      <c r="AI213" s="91"/>
      <c r="AJ213" s="91"/>
      <c r="AK213" s="91"/>
      <c r="AL213" s="91"/>
      <c r="AO213" s="100">
        <f t="shared" si="11"/>
        <v>1</v>
      </c>
      <c r="AP213" s="85">
        <f t="shared" si="12"/>
        <v>0</v>
      </c>
    </row>
    <row r="214" spans="1:42" x14ac:dyDescent="0.3">
      <c r="A214" s="48" t="s">
        <v>1031</v>
      </c>
      <c r="B214" s="6" t="s">
        <v>942</v>
      </c>
      <c r="C214" s="6" t="s">
        <v>24</v>
      </c>
      <c r="D214" s="47">
        <v>1</v>
      </c>
      <c r="E214" s="48"/>
      <c r="F214" s="6" t="s">
        <v>941</v>
      </c>
      <c r="G214" s="90"/>
      <c r="H214" s="47"/>
      <c r="I214" s="47"/>
      <c r="J214" s="47" t="s">
        <v>373</v>
      </c>
      <c r="K214" s="47" t="s">
        <v>1031</v>
      </c>
      <c r="L214" s="48" t="s">
        <v>1032</v>
      </c>
      <c r="M214" s="41"/>
      <c r="N214" s="91">
        <f t="shared" si="9"/>
        <v>1</v>
      </c>
      <c r="O214" s="3">
        <v>1</v>
      </c>
      <c r="P214" s="1">
        <v>0</v>
      </c>
      <c r="Q214" s="2">
        <v>0</v>
      </c>
      <c r="R214" s="45">
        <f t="shared" si="10"/>
        <v>1</v>
      </c>
      <c r="X214" s="38">
        <v>1</v>
      </c>
      <c r="AB214" s="91"/>
      <c r="AC214" s="91"/>
      <c r="AD214" s="91"/>
      <c r="AE214" s="91"/>
      <c r="AF214" s="91"/>
      <c r="AG214" s="91"/>
      <c r="AH214" s="91"/>
      <c r="AI214" s="91"/>
      <c r="AJ214" s="91"/>
      <c r="AK214" s="91"/>
      <c r="AL214" s="91"/>
      <c r="AO214" s="100">
        <f t="shared" si="11"/>
        <v>1</v>
      </c>
      <c r="AP214" s="85">
        <f t="shared" si="12"/>
        <v>0</v>
      </c>
    </row>
    <row r="215" spans="1:42" x14ac:dyDescent="0.3">
      <c r="A215" s="48" t="s">
        <v>1031</v>
      </c>
      <c r="B215" s="6" t="s">
        <v>942</v>
      </c>
      <c r="C215" s="6" t="s">
        <v>24</v>
      </c>
      <c r="D215" s="47">
        <v>1</v>
      </c>
      <c r="E215" s="48"/>
      <c r="F215" s="6" t="s">
        <v>969</v>
      </c>
      <c r="G215" s="90"/>
      <c r="H215" s="47"/>
      <c r="I215" s="47"/>
      <c r="J215" s="47" t="s">
        <v>373</v>
      </c>
      <c r="K215" s="47" t="s">
        <v>1031</v>
      </c>
      <c r="L215" s="48" t="s">
        <v>1032</v>
      </c>
      <c r="M215" s="41"/>
      <c r="N215" s="91">
        <f t="shared" si="9"/>
        <v>1</v>
      </c>
      <c r="O215" s="3">
        <v>1</v>
      </c>
      <c r="P215" s="1">
        <v>0</v>
      </c>
      <c r="Q215" s="2">
        <v>0</v>
      </c>
      <c r="R215" s="45">
        <f t="shared" si="10"/>
        <v>1</v>
      </c>
      <c r="X215" s="38">
        <v>1</v>
      </c>
      <c r="AB215" s="91"/>
      <c r="AC215" s="91"/>
      <c r="AD215" s="91"/>
      <c r="AE215" s="91"/>
      <c r="AF215" s="91"/>
      <c r="AG215" s="91"/>
      <c r="AH215" s="91"/>
      <c r="AI215" s="91"/>
      <c r="AJ215" s="91"/>
      <c r="AK215" s="91"/>
      <c r="AL215" s="91"/>
      <c r="AO215" s="100">
        <f t="shared" si="11"/>
        <v>1</v>
      </c>
      <c r="AP215" s="85">
        <f t="shared" si="12"/>
        <v>0</v>
      </c>
    </row>
    <row r="216" spans="1:42" x14ac:dyDescent="0.3">
      <c r="A216" s="48" t="s">
        <v>1031</v>
      </c>
      <c r="B216" s="6" t="s">
        <v>1024</v>
      </c>
      <c r="C216" s="6" t="s">
        <v>24</v>
      </c>
      <c r="D216" s="47">
        <v>1</v>
      </c>
      <c r="E216" s="48"/>
      <c r="F216" s="6" t="s">
        <v>1023</v>
      </c>
      <c r="G216" s="90"/>
      <c r="H216" s="47"/>
      <c r="I216" s="47"/>
      <c r="J216" s="47" t="s">
        <v>373</v>
      </c>
      <c r="K216" s="47" t="s">
        <v>1031</v>
      </c>
      <c r="L216" s="48" t="s">
        <v>1032</v>
      </c>
      <c r="M216" s="41"/>
      <c r="N216" s="91">
        <f t="shared" si="9"/>
        <v>1</v>
      </c>
      <c r="O216" s="3">
        <v>1</v>
      </c>
      <c r="P216" s="1">
        <v>0</v>
      </c>
      <c r="Q216" s="2">
        <v>0</v>
      </c>
      <c r="R216" s="45">
        <f t="shared" si="10"/>
        <v>1</v>
      </c>
      <c r="X216" s="38">
        <v>1</v>
      </c>
      <c r="AB216" s="91"/>
      <c r="AC216" s="91"/>
      <c r="AD216" s="91"/>
      <c r="AE216" s="91"/>
      <c r="AF216" s="91"/>
      <c r="AG216" s="91"/>
      <c r="AH216" s="91"/>
      <c r="AI216" s="91"/>
      <c r="AJ216" s="91"/>
      <c r="AK216" s="91"/>
      <c r="AL216" s="91"/>
      <c r="AO216" s="100">
        <f t="shared" si="11"/>
        <v>1</v>
      </c>
      <c r="AP216" s="85">
        <f t="shared" si="12"/>
        <v>0</v>
      </c>
    </row>
    <row r="217" spans="1:42" x14ac:dyDescent="0.3">
      <c r="A217" s="48" t="s">
        <v>1031</v>
      </c>
      <c r="B217" s="6" t="s">
        <v>785</v>
      </c>
      <c r="C217" s="6" t="s">
        <v>786</v>
      </c>
      <c r="D217" s="47">
        <v>1</v>
      </c>
      <c r="E217" s="48"/>
      <c r="F217" s="6" t="s">
        <v>784</v>
      </c>
      <c r="G217" s="90"/>
      <c r="H217" s="47"/>
      <c r="I217" s="47"/>
      <c r="J217" s="47" t="s">
        <v>373</v>
      </c>
      <c r="K217" s="47" t="s">
        <v>1031</v>
      </c>
      <c r="L217" s="48" t="s">
        <v>1032</v>
      </c>
      <c r="M217" s="41"/>
      <c r="N217" s="91">
        <f t="shared" si="9"/>
        <v>1</v>
      </c>
      <c r="O217" s="3">
        <v>0</v>
      </c>
      <c r="P217" s="1">
        <v>0</v>
      </c>
      <c r="Q217" s="2">
        <v>1</v>
      </c>
      <c r="R217" s="45">
        <f t="shared" si="10"/>
        <v>0</v>
      </c>
      <c r="AB217" s="91"/>
      <c r="AC217" s="91"/>
      <c r="AD217" s="91"/>
      <c r="AE217" s="91"/>
      <c r="AF217" s="91"/>
      <c r="AG217" s="91"/>
      <c r="AH217" s="91"/>
      <c r="AI217" s="91"/>
      <c r="AJ217" s="91"/>
      <c r="AK217" s="91"/>
      <c r="AL217" s="91"/>
      <c r="AO217" s="100">
        <f t="shared" si="11"/>
        <v>0</v>
      </c>
      <c r="AP217" s="85">
        <f t="shared" si="12"/>
        <v>0</v>
      </c>
    </row>
    <row r="218" spans="1:42" x14ac:dyDescent="0.3">
      <c r="A218" s="48" t="s">
        <v>1031</v>
      </c>
      <c r="B218" s="6" t="s">
        <v>992</v>
      </c>
      <c r="C218" s="6" t="s">
        <v>786</v>
      </c>
      <c r="D218" s="47">
        <v>1</v>
      </c>
      <c r="E218" s="48"/>
      <c r="F218" s="6" t="s">
        <v>991</v>
      </c>
      <c r="G218" s="90"/>
      <c r="H218" s="47"/>
      <c r="I218" s="47"/>
      <c r="J218" s="47" t="s">
        <v>373</v>
      </c>
      <c r="K218" s="47" t="s">
        <v>1031</v>
      </c>
      <c r="L218" s="48" t="s">
        <v>1032</v>
      </c>
      <c r="M218" s="41"/>
      <c r="N218" s="91">
        <f t="shared" si="9"/>
        <v>1</v>
      </c>
      <c r="O218" s="3">
        <v>0</v>
      </c>
      <c r="P218" s="1">
        <v>1</v>
      </c>
      <c r="Q218" s="2">
        <v>0</v>
      </c>
      <c r="R218" s="45">
        <f t="shared" si="10"/>
        <v>1</v>
      </c>
      <c r="W218" s="38">
        <v>1</v>
      </c>
      <c r="AB218" s="91"/>
      <c r="AC218" s="91"/>
      <c r="AD218" s="91"/>
      <c r="AE218" s="91"/>
      <c r="AF218" s="91"/>
      <c r="AG218" s="91"/>
      <c r="AH218" s="91"/>
      <c r="AI218" s="91"/>
      <c r="AJ218" s="91"/>
      <c r="AK218" s="91"/>
      <c r="AL218" s="91"/>
      <c r="AO218" s="100">
        <f t="shared" si="11"/>
        <v>1</v>
      </c>
      <c r="AP218" s="85">
        <f t="shared" si="12"/>
        <v>0</v>
      </c>
    </row>
    <row r="219" spans="1:42" x14ac:dyDescent="0.3">
      <c r="A219" s="48" t="s">
        <v>1031</v>
      </c>
      <c r="B219" s="6" t="s">
        <v>792</v>
      </c>
      <c r="C219" s="6" t="s">
        <v>16</v>
      </c>
      <c r="D219" s="47">
        <v>1</v>
      </c>
      <c r="E219" s="48"/>
      <c r="F219" s="6" t="s">
        <v>791</v>
      </c>
      <c r="G219" s="90"/>
      <c r="H219" s="47"/>
      <c r="I219" s="47"/>
      <c r="J219" s="47" t="s">
        <v>373</v>
      </c>
      <c r="K219" s="47" t="s">
        <v>1031</v>
      </c>
      <c r="L219" s="48" t="s">
        <v>1032</v>
      </c>
      <c r="M219" s="41"/>
      <c r="N219" s="91">
        <f t="shared" si="9"/>
        <v>1</v>
      </c>
      <c r="O219" s="3">
        <v>1</v>
      </c>
      <c r="P219" s="1">
        <v>0</v>
      </c>
      <c r="Q219" s="2">
        <v>0</v>
      </c>
      <c r="R219" s="45">
        <f t="shared" si="10"/>
        <v>1</v>
      </c>
      <c r="X219" s="38">
        <v>1</v>
      </c>
      <c r="AB219" s="91"/>
      <c r="AC219" s="91"/>
      <c r="AD219" s="91"/>
      <c r="AE219" s="91"/>
      <c r="AF219" s="91"/>
      <c r="AG219" s="91"/>
      <c r="AH219" s="91"/>
      <c r="AI219" s="91"/>
      <c r="AJ219" s="91"/>
      <c r="AK219" s="91"/>
      <c r="AL219" s="91"/>
      <c r="AO219" s="100">
        <f t="shared" si="11"/>
        <v>1</v>
      </c>
      <c r="AP219" s="85">
        <f t="shared" si="12"/>
        <v>0</v>
      </c>
    </row>
    <row r="220" spans="1:42" x14ac:dyDescent="0.3">
      <c r="A220" s="48" t="s">
        <v>1031</v>
      </c>
      <c r="B220" s="6" t="s">
        <v>767</v>
      </c>
      <c r="C220" s="6" t="s">
        <v>16</v>
      </c>
      <c r="D220" s="47">
        <v>1</v>
      </c>
      <c r="E220" s="48"/>
      <c r="F220" s="6" t="s">
        <v>766</v>
      </c>
      <c r="G220" s="90"/>
      <c r="H220" s="47"/>
      <c r="I220" s="47"/>
      <c r="J220" s="47" t="s">
        <v>373</v>
      </c>
      <c r="K220" s="47" t="s">
        <v>1031</v>
      </c>
      <c r="L220" s="48" t="s">
        <v>1032</v>
      </c>
      <c r="M220" s="41"/>
      <c r="N220" s="91">
        <f t="shared" ref="N220:N283" si="13">O220+P220+Q220</f>
        <v>1</v>
      </c>
      <c r="O220" s="3">
        <v>0</v>
      </c>
      <c r="P220" s="1">
        <v>0</v>
      </c>
      <c r="Q220" s="2">
        <v>1</v>
      </c>
      <c r="R220" s="45">
        <f t="shared" ref="R220:R283" si="14">P220+O220</f>
        <v>0</v>
      </c>
      <c r="AB220" s="91"/>
      <c r="AC220" s="91"/>
      <c r="AD220" s="91"/>
      <c r="AE220" s="91"/>
      <c r="AF220" s="91"/>
      <c r="AG220" s="91"/>
      <c r="AH220" s="91"/>
      <c r="AI220" s="91"/>
      <c r="AJ220" s="91"/>
      <c r="AK220" s="91"/>
      <c r="AL220" s="91"/>
      <c r="AO220" s="100">
        <f t="shared" ref="AO220:AO283" si="15">SUM(W220:AN220)</f>
        <v>0</v>
      </c>
      <c r="AP220" s="85">
        <f t="shared" si="12"/>
        <v>0</v>
      </c>
    </row>
    <row r="221" spans="1:42" x14ac:dyDescent="0.3">
      <c r="A221" s="48" t="s">
        <v>1031</v>
      </c>
      <c r="B221" s="6" t="s">
        <v>1019</v>
      </c>
      <c r="C221" s="6" t="s">
        <v>16</v>
      </c>
      <c r="D221" s="47">
        <v>1</v>
      </c>
      <c r="E221" s="48"/>
      <c r="F221" s="6" t="s">
        <v>1018</v>
      </c>
      <c r="G221" s="90"/>
      <c r="H221" s="47"/>
      <c r="I221" s="47"/>
      <c r="J221" s="47" t="s">
        <v>373</v>
      </c>
      <c r="K221" s="47" t="s">
        <v>1031</v>
      </c>
      <c r="L221" s="48" t="s">
        <v>1032</v>
      </c>
      <c r="M221" s="41"/>
      <c r="N221" s="91">
        <f t="shared" si="13"/>
        <v>1</v>
      </c>
      <c r="O221" s="3">
        <v>1</v>
      </c>
      <c r="P221" s="1">
        <v>0</v>
      </c>
      <c r="Q221" s="2">
        <v>0</v>
      </c>
      <c r="R221" s="45">
        <f t="shared" si="14"/>
        <v>1</v>
      </c>
      <c r="X221" s="38">
        <v>1</v>
      </c>
      <c r="AB221" s="91"/>
      <c r="AC221" s="91"/>
      <c r="AD221" s="91"/>
      <c r="AE221" s="91"/>
      <c r="AF221" s="91"/>
      <c r="AG221" s="91"/>
      <c r="AH221" s="91"/>
      <c r="AI221" s="91"/>
      <c r="AJ221" s="91"/>
      <c r="AK221" s="91"/>
      <c r="AL221" s="91"/>
      <c r="AO221" s="100">
        <f t="shared" si="15"/>
        <v>1</v>
      </c>
      <c r="AP221" s="85">
        <f t="shared" si="12"/>
        <v>0</v>
      </c>
    </row>
    <row r="222" spans="1:42" x14ac:dyDescent="0.3">
      <c r="A222" s="48" t="s">
        <v>1031</v>
      </c>
      <c r="B222" s="6" t="s">
        <v>724</v>
      </c>
      <c r="C222" s="6" t="s">
        <v>725</v>
      </c>
      <c r="D222" s="47">
        <v>1</v>
      </c>
      <c r="E222" s="48"/>
      <c r="F222" s="6" t="s">
        <v>723</v>
      </c>
      <c r="G222" s="90"/>
      <c r="H222" s="47"/>
      <c r="I222" s="47"/>
      <c r="J222" s="47" t="s">
        <v>373</v>
      </c>
      <c r="K222" s="47" t="s">
        <v>1031</v>
      </c>
      <c r="L222" s="48" t="s">
        <v>1032</v>
      </c>
      <c r="M222" s="41"/>
      <c r="N222" s="91">
        <f t="shared" si="13"/>
        <v>1</v>
      </c>
      <c r="O222" s="3">
        <v>0</v>
      </c>
      <c r="P222" s="1">
        <v>1</v>
      </c>
      <c r="Q222" s="2">
        <v>0</v>
      </c>
      <c r="R222" s="45">
        <f t="shared" si="14"/>
        <v>1</v>
      </c>
      <c r="W222" s="38">
        <v>1</v>
      </c>
      <c r="AB222" s="91"/>
      <c r="AC222" s="91"/>
      <c r="AD222" s="91"/>
      <c r="AE222" s="91"/>
      <c r="AF222" s="91"/>
      <c r="AG222" s="91"/>
      <c r="AH222" s="91"/>
      <c r="AI222" s="91"/>
      <c r="AJ222" s="91"/>
      <c r="AK222" s="91"/>
      <c r="AL222" s="91"/>
      <c r="AO222" s="100">
        <f t="shared" si="15"/>
        <v>1</v>
      </c>
      <c r="AP222" s="85">
        <f t="shared" si="12"/>
        <v>0</v>
      </c>
    </row>
    <row r="223" spans="1:42" x14ac:dyDescent="0.3">
      <c r="A223" s="48" t="s">
        <v>1031</v>
      </c>
      <c r="B223" s="6" t="s">
        <v>1002</v>
      </c>
      <c r="C223" s="6" t="s">
        <v>725</v>
      </c>
      <c r="D223" s="47">
        <v>1</v>
      </c>
      <c r="E223" s="48"/>
      <c r="F223" s="6" t="s">
        <v>1001</v>
      </c>
      <c r="G223" s="90"/>
      <c r="H223" s="47"/>
      <c r="I223" s="47"/>
      <c r="J223" s="47" t="s">
        <v>373</v>
      </c>
      <c r="K223" s="47" t="s">
        <v>1031</v>
      </c>
      <c r="L223" s="48" t="s">
        <v>1032</v>
      </c>
      <c r="M223" s="41"/>
      <c r="N223" s="91">
        <f t="shared" si="13"/>
        <v>1</v>
      </c>
      <c r="O223" s="3">
        <v>1</v>
      </c>
      <c r="P223" s="1">
        <v>0</v>
      </c>
      <c r="Q223" s="2">
        <v>0</v>
      </c>
      <c r="R223" s="45">
        <f t="shared" si="14"/>
        <v>1</v>
      </c>
      <c r="X223" s="38">
        <v>1</v>
      </c>
      <c r="AB223" s="91"/>
      <c r="AC223" s="91"/>
      <c r="AD223" s="91"/>
      <c r="AE223" s="91"/>
      <c r="AF223" s="91"/>
      <c r="AG223" s="91"/>
      <c r="AH223" s="91"/>
      <c r="AI223" s="91"/>
      <c r="AJ223" s="91"/>
      <c r="AK223" s="91"/>
      <c r="AL223" s="91"/>
      <c r="AO223" s="100">
        <f t="shared" si="15"/>
        <v>1</v>
      </c>
      <c r="AP223" s="85">
        <f t="shared" si="12"/>
        <v>0</v>
      </c>
    </row>
    <row r="224" spans="1:42" x14ac:dyDescent="0.3">
      <c r="A224" s="48" t="s">
        <v>1031</v>
      </c>
      <c r="B224" s="6" t="s">
        <v>716</v>
      </c>
      <c r="C224" s="6" t="s">
        <v>11</v>
      </c>
      <c r="D224" s="47">
        <v>1</v>
      </c>
      <c r="E224" s="48"/>
      <c r="F224" s="6" t="s">
        <v>715</v>
      </c>
      <c r="G224" s="90"/>
      <c r="H224" s="47"/>
      <c r="I224" s="47"/>
      <c r="J224" s="47" t="s">
        <v>373</v>
      </c>
      <c r="K224" s="47" t="s">
        <v>1031</v>
      </c>
      <c r="L224" s="48" t="s">
        <v>1032</v>
      </c>
      <c r="M224" s="41"/>
      <c r="N224" s="91">
        <f t="shared" si="13"/>
        <v>1</v>
      </c>
      <c r="O224" s="3">
        <v>0</v>
      </c>
      <c r="P224" s="1">
        <v>0</v>
      </c>
      <c r="Q224" s="2">
        <v>1</v>
      </c>
      <c r="R224" s="45">
        <f t="shared" si="14"/>
        <v>0</v>
      </c>
      <c r="AB224" s="91"/>
      <c r="AC224" s="91"/>
      <c r="AD224" s="91"/>
      <c r="AE224" s="91"/>
      <c r="AF224" s="91"/>
      <c r="AG224" s="91"/>
      <c r="AH224" s="91"/>
      <c r="AI224" s="91"/>
      <c r="AJ224" s="91"/>
      <c r="AK224" s="91"/>
      <c r="AL224" s="91"/>
      <c r="AO224" s="100">
        <f t="shared" si="15"/>
        <v>0</v>
      </c>
      <c r="AP224" s="85">
        <f t="shared" si="12"/>
        <v>0</v>
      </c>
    </row>
    <row r="225" spans="1:42" x14ac:dyDescent="0.3">
      <c r="A225" s="48" t="s">
        <v>1031</v>
      </c>
      <c r="B225" s="6" t="s">
        <v>887</v>
      </c>
      <c r="C225" s="6" t="s">
        <v>11</v>
      </c>
      <c r="D225" s="47">
        <v>1</v>
      </c>
      <c r="E225" s="48"/>
      <c r="F225" s="6" t="s">
        <v>886</v>
      </c>
      <c r="G225" s="90"/>
      <c r="H225" s="47"/>
      <c r="I225" s="47"/>
      <c r="J225" s="47" t="s">
        <v>373</v>
      </c>
      <c r="K225" s="47" t="s">
        <v>1031</v>
      </c>
      <c r="L225" s="48" t="s">
        <v>1032</v>
      </c>
      <c r="M225" s="41"/>
      <c r="N225" s="91">
        <f t="shared" si="13"/>
        <v>1</v>
      </c>
      <c r="O225" s="3">
        <v>1</v>
      </c>
      <c r="P225" s="1">
        <v>0</v>
      </c>
      <c r="Q225" s="2">
        <v>0</v>
      </c>
      <c r="R225" s="45">
        <f t="shared" si="14"/>
        <v>1</v>
      </c>
      <c r="X225" s="38">
        <v>1</v>
      </c>
      <c r="AB225" s="91"/>
      <c r="AC225" s="91"/>
      <c r="AD225" s="91"/>
      <c r="AE225" s="91"/>
      <c r="AF225" s="91"/>
      <c r="AG225" s="91"/>
      <c r="AH225" s="91"/>
      <c r="AI225" s="91"/>
      <c r="AJ225" s="91"/>
      <c r="AK225" s="91"/>
      <c r="AL225" s="91"/>
      <c r="AO225" s="100">
        <f t="shared" si="15"/>
        <v>1</v>
      </c>
      <c r="AP225" s="85">
        <f t="shared" si="12"/>
        <v>0</v>
      </c>
    </row>
    <row r="226" spans="1:42" x14ac:dyDescent="0.3">
      <c r="A226" s="48" t="s">
        <v>1031</v>
      </c>
      <c r="B226" s="6" t="s">
        <v>894</v>
      </c>
      <c r="C226" s="6" t="s">
        <v>11</v>
      </c>
      <c r="D226" s="47">
        <v>1</v>
      </c>
      <c r="E226" s="48"/>
      <c r="F226" s="6" t="s">
        <v>893</v>
      </c>
      <c r="G226" s="90"/>
      <c r="H226" s="47"/>
      <c r="I226" s="47"/>
      <c r="J226" s="47" t="s">
        <v>373</v>
      </c>
      <c r="K226" s="47" t="s">
        <v>1031</v>
      </c>
      <c r="L226" s="48" t="s">
        <v>1032</v>
      </c>
      <c r="M226" s="41"/>
      <c r="N226" s="91">
        <f t="shared" si="13"/>
        <v>1</v>
      </c>
      <c r="O226" s="3">
        <v>1</v>
      </c>
      <c r="P226" s="1">
        <v>0</v>
      </c>
      <c r="Q226" s="2">
        <v>0</v>
      </c>
      <c r="R226" s="45">
        <f t="shared" si="14"/>
        <v>1</v>
      </c>
      <c r="X226" s="38">
        <v>1</v>
      </c>
      <c r="AB226" s="91"/>
      <c r="AC226" s="91"/>
      <c r="AD226" s="91"/>
      <c r="AE226" s="91"/>
      <c r="AF226" s="91"/>
      <c r="AG226" s="91"/>
      <c r="AH226" s="91"/>
      <c r="AI226" s="91"/>
      <c r="AJ226" s="91"/>
      <c r="AK226" s="91"/>
      <c r="AL226" s="91"/>
      <c r="AO226" s="100">
        <f t="shared" si="15"/>
        <v>1</v>
      </c>
      <c r="AP226" s="85">
        <f t="shared" si="12"/>
        <v>0</v>
      </c>
    </row>
    <row r="227" spans="1:42" x14ac:dyDescent="0.3">
      <c r="A227" s="48" t="s">
        <v>1031</v>
      </c>
      <c r="B227" s="6" t="s">
        <v>1006</v>
      </c>
      <c r="C227" s="6" t="s">
        <v>11</v>
      </c>
      <c r="D227" s="47">
        <v>1</v>
      </c>
      <c r="E227" s="48"/>
      <c r="F227" s="6" t="s">
        <v>1005</v>
      </c>
      <c r="G227" s="90"/>
      <c r="H227" s="47"/>
      <c r="I227" s="47"/>
      <c r="J227" s="47" t="s">
        <v>373</v>
      </c>
      <c r="K227" s="47" t="s">
        <v>1031</v>
      </c>
      <c r="L227" s="48" t="s">
        <v>1032</v>
      </c>
      <c r="M227" s="41"/>
      <c r="N227" s="91">
        <f t="shared" si="13"/>
        <v>1</v>
      </c>
      <c r="O227" s="3">
        <v>1</v>
      </c>
      <c r="P227" s="1">
        <v>0</v>
      </c>
      <c r="Q227" s="2">
        <v>0</v>
      </c>
      <c r="R227" s="45">
        <f t="shared" si="14"/>
        <v>1</v>
      </c>
      <c r="X227" s="38">
        <v>1</v>
      </c>
      <c r="AB227" s="91"/>
      <c r="AC227" s="91"/>
      <c r="AD227" s="91"/>
      <c r="AE227" s="91"/>
      <c r="AF227" s="91"/>
      <c r="AG227" s="91"/>
      <c r="AH227" s="91"/>
      <c r="AI227" s="91"/>
      <c r="AJ227" s="91"/>
      <c r="AK227" s="91"/>
      <c r="AL227" s="91"/>
      <c r="AO227" s="100">
        <f t="shared" si="15"/>
        <v>1</v>
      </c>
      <c r="AP227" s="85">
        <f t="shared" si="12"/>
        <v>0</v>
      </c>
    </row>
    <row r="228" spans="1:42" x14ac:dyDescent="0.3">
      <c r="A228" s="48" t="s">
        <v>1031</v>
      </c>
      <c r="B228" s="6" t="s">
        <v>761</v>
      </c>
      <c r="C228" s="6" t="s">
        <v>762</v>
      </c>
      <c r="D228" s="47">
        <v>1</v>
      </c>
      <c r="E228" s="48"/>
      <c r="F228" s="6" t="s">
        <v>760</v>
      </c>
      <c r="G228" s="90"/>
      <c r="H228" s="47"/>
      <c r="I228" s="47"/>
      <c r="J228" s="47" t="s">
        <v>373</v>
      </c>
      <c r="K228" s="47" t="s">
        <v>1031</v>
      </c>
      <c r="L228" s="48" t="s">
        <v>1032</v>
      </c>
      <c r="M228" s="41"/>
      <c r="N228" s="91">
        <f t="shared" si="13"/>
        <v>1</v>
      </c>
      <c r="O228" s="3">
        <v>0</v>
      </c>
      <c r="P228" s="1">
        <v>1</v>
      </c>
      <c r="Q228" s="2">
        <v>0</v>
      </c>
      <c r="R228" s="45">
        <f t="shared" si="14"/>
        <v>1</v>
      </c>
      <c r="W228" s="38">
        <v>1</v>
      </c>
      <c r="AB228" s="91"/>
      <c r="AC228" s="91"/>
      <c r="AD228" s="91"/>
      <c r="AE228" s="91"/>
      <c r="AF228" s="91"/>
      <c r="AG228" s="91"/>
      <c r="AH228" s="91"/>
      <c r="AI228" s="91"/>
      <c r="AJ228" s="91"/>
      <c r="AK228" s="91"/>
      <c r="AL228" s="91"/>
      <c r="AO228" s="100">
        <f t="shared" si="15"/>
        <v>1</v>
      </c>
      <c r="AP228" s="85">
        <f t="shared" si="12"/>
        <v>0</v>
      </c>
    </row>
    <row r="229" spans="1:42" x14ac:dyDescent="0.3">
      <c r="A229" s="48" t="s">
        <v>1031</v>
      </c>
      <c r="B229" s="6" t="s">
        <v>846</v>
      </c>
      <c r="C229" s="6" t="s">
        <v>762</v>
      </c>
      <c r="D229" s="47">
        <v>1</v>
      </c>
      <c r="E229" s="48"/>
      <c r="F229" s="6" t="s">
        <v>845</v>
      </c>
      <c r="G229" s="90"/>
      <c r="H229" s="47"/>
      <c r="I229" s="47"/>
      <c r="J229" s="47" t="s">
        <v>373</v>
      </c>
      <c r="K229" s="47" t="s">
        <v>1031</v>
      </c>
      <c r="L229" s="48" t="s">
        <v>1032</v>
      </c>
      <c r="M229" s="41"/>
      <c r="N229" s="91">
        <f t="shared" si="13"/>
        <v>1</v>
      </c>
      <c r="O229" s="3">
        <v>0</v>
      </c>
      <c r="P229" s="1">
        <v>0</v>
      </c>
      <c r="Q229" s="2">
        <v>1</v>
      </c>
      <c r="R229" s="45">
        <f t="shared" si="14"/>
        <v>0</v>
      </c>
      <c r="AB229" s="91"/>
      <c r="AC229" s="91"/>
      <c r="AD229" s="91"/>
      <c r="AE229" s="91"/>
      <c r="AF229" s="91"/>
      <c r="AG229" s="91"/>
      <c r="AH229" s="91"/>
      <c r="AI229" s="91"/>
      <c r="AJ229" s="91"/>
      <c r="AK229" s="91"/>
      <c r="AL229" s="91"/>
      <c r="AO229" s="100">
        <f t="shared" si="15"/>
        <v>0</v>
      </c>
      <c r="AP229" s="85">
        <f t="shared" si="12"/>
        <v>0</v>
      </c>
    </row>
    <row r="230" spans="1:42" x14ac:dyDescent="0.3">
      <c r="A230" s="48" t="s">
        <v>1031</v>
      </c>
      <c r="B230" s="6" t="s">
        <v>802</v>
      </c>
      <c r="C230" s="6" t="s">
        <v>803</v>
      </c>
      <c r="D230" s="47">
        <v>1</v>
      </c>
      <c r="E230" s="48"/>
      <c r="F230" s="6" t="s">
        <v>801</v>
      </c>
      <c r="G230" s="90"/>
      <c r="H230" s="47"/>
      <c r="I230" s="47"/>
      <c r="J230" s="47" t="s">
        <v>373</v>
      </c>
      <c r="K230" s="47" t="s">
        <v>1031</v>
      </c>
      <c r="L230" s="48" t="s">
        <v>1032</v>
      </c>
      <c r="M230" s="41"/>
      <c r="N230" s="91">
        <f t="shared" si="13"/>
        <v>1</v>
      </c>
      <c r="O230" s="3">
        <v>0</v>
      </c>
      <c r="P230" s="1">
        <v>0</v>
      </c>
      <c r="Q230" s="2">
        <v>1</v>
      </c>
      <c r="R230" s="45">
        <f t="shared" si="14"/>
        <v>0</v>
      </c>
      <c r="AB230" s="91"/>
      <c r="AC230" s="91"/>
      <c r="AD230" s="91"/>
      <c r="AE230" s="91"/>
      <c r="AF230" s="91"/>
      <c r="AG230" s="91"/>
      <c r="AH230" s="91"/>
      <c r="AI230" s="91"/>
      <c r="AJ230" s="91"/>
      <c r="AK230" s="91"/>
      <c r="AL230" s="91"/>
      <c r="AO230" s="100">
        <f t="shared" si="15"/>
        <v>0</v>
      </c>
      <c r="AP230" s="85">
        <f t="shared" si="12"/>
        <v>0</v>
      </c>
    </row>
    <row r="231" spans="1:42" x14ac:dyDescent="0.3">
      <c r="A231" s="48" t="s">
        <v>1031</v>
      </c>
      <c r="B231" s="6" t="s">
        <v>837</v>
      </c>
      <c r="C231" s="6" t="s">
        <v>803</v>
      </c>
      <c r="D231" s="47">
        <v>1</v>
      </c>
      <c r="E231" s="48"/>
      <c r="F231" s="6" t="s">
        <v>836</v>
      </c>
      <c r="G231" s="90"/>
      <c r="H231" s="47"/>
      <c r="I231" s="47"/>
      <c r="J231" s="47" t="s">
        <v>373</v>
      </c>
      <c r="K231" s="47" t="s">
        <v>1031</v>
      </c>
      <c r="L231" s="48" t="s">
        <v>1032</v>
      </c>
      <c r="M231" s="41"/>
      <c r="N231" s="91">
        <f t="shared" si="13"/>
        <v>1</v>
      </c>
      <c r="O231" s="3">
        <v>1</v>
      </c>
      <c r="P231" s="1">
        <v>0</v>
      </c>
      <c r="Q231" s="2">
        <v>0</v>
      </c>
      <c r="R231" s="45">
        <f t="shared" si="14"/>
        <v>1</v>
      </c>
      <c r="X231" s="38">
        <v>1</v>
      </c>
      <c r="AB231" s="91"/>
      <c r="AC231" s="91"/>
      <c r="AD231" s="91"/>
      <c r="AE231" s="91"/>
      <c r="AF231" s="91"/>
      <c r="AG231" s="91"/>
      <c r="AH231" s="91"/>
      <c r="AI231" s="91"/>
      <c r="AJ231" s="91"/>
      <c r="AK231" s="91"/>
      <c r="AL231" s="91"/>
      <c r="AO231" s="100">
        <f t="shared" si="15"/>
        <v>1</v>
      </c>
      <c r="AP231" s="85">
        <f t="shared" si="12"/>
        <v>0</v>
      </c>
    </row>
    <row r="232" spans="1:42" x14ac:dyDescent="0.3">
      <c r="A232" s="48" t="s">
        <v>1031</v>
      </c>
      <c r="B232" s="6" t="s">
        <v>966</v>
      </c>
      <c r="C232" s="6" t="s">
        <v>803</v>
      </c>
      <c r="D232" s="47">
        <v>1</v>
      </c>
      <c r="E232" s="48"/>
      <c r="F232" s="6" t="s">
        <v>965</v>
      </c>
      <c r="G232" s="90"/>
      <c r="H232" s="47"/>
      <c r="I232" s="47"/>
      <c r="J232" s="47" t="s">
        <v>373</v>
      </c>
      <c r="K232" s="47" t="s">
        <v>1031</v>
      </c>
      <c r="L232" s="48" t="s">
        <v>1032</v>
      </c>
      <c r="M232" s="41"/>
      <c r="N232" s="91">
        <f t="shared" si="13"/>
        <v>1</v>
      </c>
      <c r="O232" s="3">
        <v>0</v>
      </c>
      <c r="P232" s="1">
        <v>0</v>
      </c>
      <c r="Q232" s="2">
        <v>1</v>
      </c>
      <c r="R232" s="45">
        <f t="shared" si="14"/>
        <v>0</v>
      </c>
      <c r="AB232" s="91"/>
      <c r="AC232" s="91"/>
      <c r="AD232" s="91"/>
      <c r="AE232" s="91"/>
      <c r="AF232" s="91"/>
      <c r="AG232" s="91"/>
      <c r="AH232" s="91"/>
      <c r="AI232" s="91"/>
      <c r="AJ232" s="91"/>
      <c r="AK232" s="91"/>
      <c r="AL232" s="91"/>
      <c r="AO232" s="100">
        <f t="shared" si="15"/>
        <v>0</v>
      </c>
      <c r="AP232" s="85">
        <f t="shared" si="12"/>
        <v>0</v>
      </c>
    </row>
    <row r="233" spans="1:42" x14ac:dyDescent="0.3">
      <c r="A233" s="48" t="s">
        <v>1031</v>
      </c>
      <c r="B233" s="6" t="s">
        <v>722</v>
      </c>
      <c r="C233" s="6" t="s">
        <v>18</v>
      </c>
      <c r="D233" s="47">
        <v>1</v>
      </c>
      <c r="E233" s="48"/>
      <c r="F233" s="6" t="s">
        <v>721</v>
      </c>
      <c r="G233" s="90"/>
      <c r="H233" s="47"/>
      <c r="I233" s="47"/>
      <c r="J233" s="47" t="s">
        <v>373</v>
      </c>
      <c r="K233" s="47" t="s">
        <v>1031</v>
      </c>
      <c r="L233" s="48" t="s">
        <v>1032</v>
      </c>
      <c r="M233" s="41"/>
      <c r="N233" s="91">
        <f t="shared" si="13"/>
        <v>1</v>
      </c>
      <c r="O233" s="3">
        <v>1</v>
      </c>
      <c r="P233" s="1">
        <v>0</v>
      </c>
      <c r="Q233" s="2">
        <v>0</v>
      </c>
      <c r="R233" s="45">
        <f t="shared" si="14"/>
        <v>1</v>
      </c>
      <c r="X233" s="38">
        <v>1</v>
      </c>
      <c r="AB233" s="91"/>
      <c r="AC233" s="91"/>
      <c r="AD233" s="91"/>
      <c r="AE233" s="91"/>
      <c r="AF233" s="91"/>
      <c r="AG233" s="91"/>
      <c r="AH233" s="91"/>
      <c r="AI233" s="91"/>
      <c r="AJ233" s="91"/>
      <c r="AK233" s="91"/>
      <c r="AL233" s="91"/>
      <c r="AO233" s="100">
        <f t="shared" si="15"/>
        <v>1</v>
      </c>
      <c r="AP233" s="85">
        <f t="shared" si="12"/>
        <v>0</v>
      </c>
    </row>
    <row r="234" spans="1:42" x14ac:dyDescent="0.3">
      <c r="A234" s="48" t="s">
        <v>1031</v>
      </c>
      <c r="B234" s="6" t="s">
        <v>827</v>
      </c>
      <c r="C234" s="6" t="s">
        <v>18</v>
      </c>
      <c r="D234" s="47">
        <v>1</v>
      </c>
      <c r="E234" s="48"/>
      <c r="F234" s="6" t="s">
        <v>826</v>
      </c>
      <c r="G234" s="90"/>
      <c r="H234" s="47"/>
      <c r="I234" s="47"/>
      <c r="J234" s="47" t="s">
        <v>373</v>
      </c>
      <c r="K234" s="47" t="s">
        <v>1031</v>
      </c>
      <c r="L234" s="48" t="s">
        <v>1032</v>
      </c>
      <c r="M234" s="41"/>
      <c r="N234" s="91">
        <f t="shared" si="13"/>
        <v>1</v>
      </c>
      <c r="O234" s="3">
        <v>0</v>
      </c>
      <c r="P234" s="1">
        <v>1</v>
      </c>
      <c r="Q234" s="2">
        <v>0</v>
      </c>
      <c r="R234" s="45">
        <f t="shared" si="14"/>
        <v>1</v>
      </c>
      <c r="W234" s="38">
        <v>1</v>
      </c>
      <c r="AB234" s="91"/>
      <c r="AC234" s="91"/>
      <c r="AD234" s="91"/>
      <c r="AE234" s="91"/>
      <c r="AF234" s="91"/>
      <c r="AG234" s="91"/>
      <c r="AH234" s="91"/>
      <c r="AI234" s="91"/>
      <c r="AJ234" s="91"/>
      <c r="AK234" s="91"/>
      <c r="AL234" s="91"/>
      <c r="AO234" s="100">
        <f t="shared" si="15"/>
        <v>1</v>
      </c>
      <c r="AP234" s="85">
        <f t="shared" si="12"/>
        <v>0</v>
      </c>
    </row>
    <row r="235" spans="1:42" x14ac:dyDescent="0.3">
      <c r="A235" s="48" t="s">
        <v>1031</v>
      </c>
      <c r="B235" s="6" t="s">
        <v>650</v>
      </c>
      <c r="C235" s="6" t="s">
        <v>651</v>
      </c>
      <c r="D235" s="47">
        <v>1</v>
      </c>
      <c r="E235" s="48"/>
      <c r="F235" s="6" t="s">
        <v>649</v>
      </c>
      <c r="G235" s="90"/>
      <c r="H235" s="47"/>
      <c r="I235" s="47"/>
      <c r="J235" s="47" t="s">
        <v>373</v>
      </c>
      <c r="K235" s="47" t="s">
        <v>1031</v>
      </c>
      <c r="L235" s="48" t="s">
        <v>1032</v>
      </c>
      <c r="M235" s="41"/>
      <c r="N235" s="91">
        <f t="shared" si="13"/>
        <v>1</v>
      </c>
      <c r="O235" s="3">
        <v>0</v>
      </c>
      <c r="P235" s="1">
        <v>0</v>
      </c>
      <c r="Q235" s="2">
        <v>1</v>
      </c>
      <c r="R235" s="45">
        <f t="shared" si="14"/>
        <v>0</v>
      </c>
      <c r="AB235" s="91"/>
      <c r="AC235" s="91"/>
      <c r="AD235" s="91"/>
      <c r="AE235" s="91"/>
      <c r="AF235" s="91"/>
      <c r="AG235" s="91"/>
      <c r="AH235" s="91"/>
      <c r="AI235" s="91"/>
      <c r="AJ235" s="91"/>
      <c r="AK235" s="91"/>
      <c r="AL235" s="91"/>
      <c r="AO235" s="100">
        <f t="shared" si="15"/>
        <v>0</v>
      </c>
      <c r="AP235" s="85">
        <f t="shared" si="12"/>
        <v>0</v>
      </c>
    </row>
    <row r="236" spans="1:42" x14ac:dyDescent="0.3">
      <c r="A236" s="48" t="s">
        <v>1031</v>
      </c>
      <c r="B236" s="6" t="s">
        <v>825</v>
      </c>
      <c r="C236" s="6" t="s">
        <v>651</v>
      </c>
      <c r="D236" s="47">
        <v>1</v>
      </c>
      <c r="E236" s="48"/>
      <c r="F236" s="6" t="s">
        <v>824</v>
      </c>
      <c r="G236" s="90"/>
      <c r="H236" s="47"/>
      <c r="I236" s="47"/>
      <c r="J236" s="47" t="s">
        <v>373</v>
      </c>
      <c r="K236" s="47" t="s">
        <v>1031</v>
      </c>
      <c r="L236" s="48" t="s">
        <v>1032</v>
      </c>
      <c r="M236" s="41"/>
      <c r="N236" s="91">
        <f t="shared" si="13"/>
        <v>1</v>
      </c>
      <c r="O236" s="3">
        <v>0</v>
      </c>
      <c r="P236" s="1">
        <v>0</v>
      </c>
      <c r="Q236" s="2">
        <v>1</v>
      </c>
      <c r="R236" s="45">
        <f t="shared" si="14"/>
        <v>0</v>
      </c>
      <c r="AB236" s="91"/>
      <c r="AC236" s="91"/>
      <c r="AD236" s="91"/>
      <c r="AE236" s="91"/>
      <c r="AF236" s="91"/>
      <c r="AG236" s="91"/>
      <c r="AH236" s="91"/>
      <c r="AI236" s="91"/>
      <c r="AJ236" s="91"/>
      <c r="AK236" s="91"/>
      <c r="AL236" s="91"/>
      <c r="AO236" s="100">
        <f t="shared" si="15"/>
        <v>0</v>
      </c>
      <c r="AP236" s="85">
        <f t="shared" si="12"/>
        <v>0</v>
      </c>
    </row>
    <row r="237" spans="1:42" x14ac:dyDescent="0.3">
      <c r="A237" s="48" t="s">
        <v>1031</v>
      </c>
      <c r="B237" s="6" t="s">
        <v>747</v>
      </c>
      <c r="C237" s="6" t="s">
        <v>691</v>
      </c>
      <c r="D237" s="47">
        <v>1</v>
      </c>
      <c r="E237" s="48"/>
      <c r="F237" s="6" t="s">
        <v>746</v>
      </c>
      <c r="G237" s="90"/>
      <c r="H237" s="47"/>
      <c r="I237" s="47"/>
      <c r="J237" s="47" t="s">
        <v>373</v>
      </c>
      <c r="K237" s="47" t="s">
        <v>1031</v>
      </c>
      <c r="L237" s="48" t="s">
        <v>1032</v>
      </c>
      <c r="M237" s="41"/>
      <c r="N237" s="91">
        <f t="shared" si="13"/>
        <v>1</v>
      </c>
      <c r="O237" s="3">
        <v>0</v>
      </c>
      <c r="P237" s="1">
        <v>0</v>
      </c>
      <c r="Q237" s="2">
        <v>1</v>
      </c>
      <c r="R237" s="45">
        <f t="shared" si="14"/>
        <v>0</v>
      </c>
      <c r="AB237" s="91"/>
      <c r="AC237" s="91"/>
      <c r="AD237" s="91"/>
      <c r="AE237" s="91"/>
      <c r="AF237" s="91"/>
      <c r="AG237" s="91"/>
      <c r="AH237" s="91"/>
      <c r="AI237" s="91"/>
      <c r="AJ237" s="91"/>
      <c r="AK237" s="91"/>
      <c r="AL237" s="91"/>
      <c r="AO237" s="100">
        <f t="shared" si="15"/>
        <v>0</v>
      </c>
      <c r="AP237" s="85">
        <f t="shared" si="12"/>
        <v>0</v>
      </c>
    </row>
    <row r="238" spans="1:42" x14ac:dyDescent="0.3">
      <c r="A238" s="48" t="s">
        <v>1031</v>
      </c>
      <c r="B238" s="6" t="s">
        <v>929</v>
      </c>
      <c r="C238" s="6" t="s">
        <v>930</v>
      </c>
      <c r="D238" s="47">
        <v>1</v>
      </c>
      <c r="E238" s="48"/>
      <c r="F238" s="6" t="s">
        <v>928</v>
      </c>
      <c r="G238" s="90"/>
      <c r="H238" s="47"/>
      <c r="I238" s="47"/>
      <c r="J238" s="47" t="s">
        <v>373</v>
      </c>
      <c r="K238" s="47" t="s">
        <v>1031</v>
      </c>
      <c r="L238" s="48" t="s">
        <v>1032</v>
      </c>
      <c r="M238" s="41"/>
      <c r="N238" s="91">
        <f t="shared" si="13"/>
        <v>1</v>
      </c>
      <c r="O238" s="3">
        <v>1</v>
      </c>
      <c r="P238" s="1">
        <v>0</v>
      </c>
      <c r="Q238" s="2">
        <v>0</v>
      </c>
      <c r="R238" s="45">
        <f t="shared" si="14"/>
        <v>1</v>
      </c>
      <c r="X238" s="38">
        <v>1</v>
      </c>
      <c r="AB238" s="91"/>
      <c r="AC238" s="91"/>
      <c r="AD238" s="91"/>
      <c r="AE238" s="91"/>
      <c r="AF238" s="91"/>
      <c r="AG238" s="91"/>
      <c r="AH238" s="91"/>
      <c r="AI238" s="91"/>
      <c r="AJ238" s="91"/>
      <c r="AK238" s="91"/>
      <c r="AL238" s="91"/>
      <c r="AO238" s="100">
        <f t="shared" si="15"/>
        <v>1</v>
      </c>
      <c r="AP238" s="85">
        <f t="shared" si="12"/>
        <v>0</v>
      </c>
    </row>
    <row r="239" spans="1:42" x14ac:dyDescent="0.3">
      <c r="A239" s="48" t="s">
        <v>1031</v>
      </c>
      <c r="B239" s="6" t="s">
        <v>625</v>
      </c>
      <c r="C239" s="6" t="s">
        <v>12</v>
      </c>
      <c r="D239" s="47">
        <v>1</v>
      </c>
      <c r="E239" s="48"/>
      <c r="F239" s="6" t="s">
        <v>624</v>
      </c>
      <c r="G239" s="90"/>
      <c r="H239" s="47"/>
      <c r="I239" s="47"/>
      <c r="J239" s="47" t="s">
        <v>373</v>
      </c>
      <c r="K239" s="47" t="s">
        <v>1031</v>
      </c>
      <c r="L239" s="48" t="s">
        <v>1032</v>
      </c>
      <c r="M239" s="41"/>
      <c r="N239" s="91">
        <f t="shared" si="13"/>
        <v>1</v>
      </c>
      <c r="O239" s="3">
        <v>1</v>
      </c>
      <c r="P239" s="1">
        <v>0</v>
      </c>
      <c r="Q239" s="2">
        <v>0</v>
      </c>
      <c r="R239" s="45">
        <f t="shared" si="14"/>
        <v>1</v>
      </c>
      <c r="X239" s="38">
        <v>1</v>
      </c>
      <c r="AB239" s="91"/>
      <c r="AC239" s="91"/>
      <c r="AD239" s="91"/>
      <c r="AE239" s="91"/>
      <c r="AF239" s="91"/>
      <c r="AG239" s="91"/>
      <c r="AH239" s="91"/>
      <c r="AI239" s="91"/>
      <c r="AJ239" s="91"/>
      <c r="AK239" s="91"/>
      <c r="AL239" s="91"/>
      <c r="AO239" s="100">
        <f t="shared" si="15"/>
        <v>1</v>
      </c>
      <c r="AP239" s="85">
        <f t="shared" si="12"/>
        <v>0</v>
      </c>
    </row>
    <row r="240" spans="1:42" x14ac:dyDescent="0.3">
      <c r="A240" s="48" t="s">
        <v>1031</v>
      </c>
      <c r="B240" s="6" t="s">
        <v>946</v>
      </c>
      <c r="C240" s="6" t="s">
        <v>12</v>
      </c>
      <c r="D240" s="47">
        <v>1</v>
      </c>
      <c r="E240" s="48"/>
      <c r="F240" s="6" t="s">
        <v>945</v>
      </c>
      <c r="G240" s="90"/>
      <c r="H240" s="47"/>
      <c r="I240" s="47"/>
      <c r="J240" s="47" t="s">
        <v>373</v>
      </c>
      <c r="K240" s="47" t="s">
        <v>1031</v>
      </c>
      <c r="L240" s="48" t="s">
        <v>1032</v>
      </c>
      <c r="M240" s="41"/>
      <c r="N240" s="91">
        <f t="shared" si="13"/>
        <v>1</v>
      </c>
      <c r="O240" s="3">
        <v>0</v>
      </c>
      <c r="P240" s="1">
        <v>0</v>
      </c>
      <c r="Q240" s="2">
        <v>1</v>
      </c>
      <c r="R240" s="45">
        <f t="shared" si="14"/>
        <v>0</v>
      </c>
      <c r="AB240" s="91"/>
      <c r="AC240" s="91"/>
      <c r="AD240" s="91"/>
      <c r="AE240" s="91"/>
      <c r="AF240" s="91"/>
      <c r="AG240" s="91"/>
      <c r="AH240" s="91"/>
      <c r="AI240" s="91"/>
      <c r="AJ240" s="91"/>
      <c r="AK240" s="91"/>
      <c r="AL240" s="91"/>
      <c r="AO240" s="100">
        <f t="shared" si="15"/>
        <v>0</v>
      </c>
      <c r="AP240" s="85">
        <f t="shared" si="12"/>
        <v>0</v>
      </c>
    </row>
    <row r="241" spans="1:42" x14ac:dyDescent="0.3">
      <c r="A241" s="48" t="s">
        <v>1031</v>
      </c>
      <c r="B241" s="6" t="s">
        <v>988</v>
      </c>
      <c r="C241" s="6" t="s">
        <v>12</v>
      </c>
      <c r="D241" s="47">
        <v>1</v>
      </c>
      <c r="E241" s="48"/>
      <c r="F241" s="6" t="s">
        <v>987</v>
      </c>
      <c r="G241" s="90"/>
      <c r="H241" s="47"/>
      <c r="I241" s="47"/>
      <c r="J241" s="47" t="s">
        <v>373</v>
      </c>
      <c r="K241" s="47" t="s">
        <v>1031</v>
      </c>
      <c r="L241" s="48" t="s">
        <v>1032</v>
      </c>
      <c r="M241" s="41"/>
      <c r="N241" s="91">
        <f t="shared" si="13"/>
        <v>1</v>
      </c>
      <c r="O241" s="3">
        <v>1</v>
      </c>
      <c r="P241" s="1">
        <v>0</v>
      </c>
      <c r="Q241" s="2">
        <v>0</v>
      </c>
      <c r="R241" s="45">
        <f t="shared" si="14"/>
        <v>1</v>
      </c>
      <c r="X241" s="38">
        <v>1</v>
      </c>
      <c r="AB241" s="91"/>
      <c r="AC241" s="91"/>
      <c r="AD241" s="91"/>
      <c r="AE241" s="91"/>
      <c r="AF241" s="91"/>
      <c r="AG241" s="91"/>
      <c r="AH241" s="91"/>
      <c r="AI241" s="91"/>
      <c r="AJ241" s="91"/>
      <c r="AK241" s="91"/>
      <c r="AL241" s="91"/>
      <c r="AO241" s="100">
        <f t="shared" si="15"/>
        <v>1</v>
      </c>
      <c r="AP241" s="85">
        <f t="shared" si="12"/>
        <v>0</v>
      </c>
    </row>
    <row r="242" spans="1:42" x14ac:dyDescent="0.3">
      <c r="A242" s="48" t="s">
        <v>1031</v>
      </c>
      <c r="B242" s="6" t="s">
        <v>608</v>
      </c>
      <c r="C242" s="6" t="s">
        <v>1</v>
      </c>
      <c r="D242" s="47">
        <v>1</v>
      </c>
      <c r="E242" s="48"/>
      <c r="F242" s="6" t="s">
        <v>607</v>
      </c>
      <c r="G242" s="90"/>
      <c r="H242" s="47"/>
      <c r="I242" s="47"/>
      <c r="J242" s="47" t="s">
        <v>373</v>
      </c>
      <c r="K242" s="47" t="s">
        <v>1031</v>
      </c>
      <c r="L242" s="48" t="s">
        <v>1032</v>
      </c>
      <c r="M242" s="41"/>
      <c r="N242" s="91">
        <f t="shared" si="13"/>
        <v>1</v>
      </c>
      <c r="O242" s="3">
        <v>1</v>
      </c>
      <c r="P242" s="1">
        <v>0</v>
      </c>
      <c r="Q242" s="2">
        <v>0</v>
      </c>
      <c r="R242" s="45">
        <f t="shared" si="14"/>
        <v>1</v>
      </c>
      <c r="X242" s="38">
        <v>1</v>
      </c>
      <c r="AB242" s="91"/>
      <c r="AC242" s="91"/>
      <c r="AD242" s="91"/>
      <c r="AE242" s="91"/>
      <c r="AF242" s="91"/>
      <c r="AG242" s="91"/>
      <c r="AH242" s="91"/>
      <c r="AI242" s="91"/>
      <c r="AJ242" s="91"/>
      <c r="AK242" s="91"/>
      <c r="AL242" s="91"/>
      <c r="AO242" s="100">
        <f t="shared" si="15"/>
        <v>1</v>
      </c>
      <c r="AP242" s="85">
        <f t="shared" si="12"/>
        <v>0</v>
      </c>
    </row>
    <row r="243" spans="1:42" x14ac:dyDescent="0.3">
      <c r="A243" s="48" t="s">
        <v>1031</v>
      </c>
      <c r="B243" s="6" t="s">
        <v>615</v>
      </c>
      <c r="C243" s="6" t="s">
        <v>1</v>
      </c>
      <c r="D243" s="47">
        <v>1</v>
      </c>
      <c r="E243" s="48"/>
      <c r="F243" s="6" t="s">
        <v>614</v>
      </c>
      <c r="G243" s="90"/>
      <c r="H243" s="47"/>
      <c r="I243" s="47"/>
      <c r="J243" s="47" t="s">
        <v>373</v>
      </c>
      <c r="K243" s="47" t="s">
        <v>1031</v>
      </c>
      <c r="L243" s="48" t="s">
        <v>1032</v>
      </c>
      <c r="M243" s="41"/>
      <c r="N243" s="91">
        <f t="shared" si="13"/>
        <v>1</v>
      </c>
      <c r="O243" s="3">
        <v>1</v>
      </c>
      <c r="P243" s="1">
        <v>0</v>
      </c>
      <c r="Q243" s="2">
        <v>0</v>
      </c>
      <c r="R243" s="45">
        <f t="shared" si="14"/>
        <v>1</v>
      </c>
      <c r="X243" s="38">
        <v>1</v>
      </c>
      <c r="AB243" s="91"/>
      <c r="AC243" s="91"/>
      <c r="AD243" s="91"/>
      <c r="AE243" s="91"/>
      <c r="AF243" s="91"/>
      <c r="AG243" s="91"/>
      <c r="AH243" s="91"/>
      <c r="AI243" s="91"/>
      <c r="AJ243" s="91"/>
      <c r="AK243" s="91"/>
      <c r="AL243" s="91"/>
      <c r="AO243" s="100">
        <f t="shared" si="15"/>
        <v>1</v>
      </c>
      <c r="AP243" s="85">
        <f t="shared" si="12"/>
        <v>0</v>
      </c>
    </row>
    <row r="244" spans="1:42" x14ac:dyDescent="0.3">
      <c r="A244" s="48" t="s">
        <v>1031</v>
      </c>
      <c r="B244" s="6" t="s">
        <v>623</v>
      </c>
      <c r="C244" s="6" t="s">
        <v>1</v>
      </c>
      <c r="D244" s="47">
        <v>1</v>
      </c>
      <c r="E244" s="48"/>
      <c r="F244" s="6" t="s">
        <v>622</v>
      </c>
      <c r="G244" s="90"/>
      <c r="H244" s="47"/>
      <c r="I244" s="47"/>
      <c r="J244" s="47" t="s">
        <v>373</v>
      </c>
      <c r="K244" s="47" t="s">
        <v>1031</v>
      </c>
      <c r="L244" s="48" t="s">
        <v>1032</v>
      </c>
      <c r="M244" s="41">
        <v>2</v>
      </c>
      <c r="N244" s="91">
        <f t="shared" si="13"/>
        <v>0</v>
      </c>
      <c r="O244" s="3">
        <v>0</v>
      </c>
      <c r="P244" s="1">
        <v>0</v>
      </c>
      <c r="Q244" s="2">
        <v>0</v>
      </c>
      <c r="R244" s="45">
        <f t="shared" si="14"/>
        <v>0</v>
      </c>
      <c r="AB244" s="91"/>
      <c r="AC244" s="91"/>
      <c r="AD244" s="91"/>
      <c r="AE244" s="91"/>
      <c r="AF244" s="91"/>
      <c r="AG244" s="91"/>
      <c r="AH244" s="91"/>
      <c r="AI244" s="91"/>
      <c r="AJ244" s="91"/>
      <c r="AK244" s="91"/>
      <c r="AL244" s="91"/>
      <c r="AO244" s="100">
        <f t="shared" si="15"/>
        <v>0</v>
      </c>
      <c r="AP244" s="85">
        <f t="shared" si="12"/>
        <v>0</v>
      </c>
    </row>
    <row r="245" spans="1:42" x14ac:dyDescent="0.3">
      <c r="A245" s="48" t="s">
        <v>1031</v>
      </c>
      <c r="B245" s="6" t="s">
        <v>632</v>
      </c>
      <c r="C245" s="6" t="s">
        <v>1</v>
      </c>
      <c r="D245" s="47">
        <v>1</v>
      </c>
      <c r="E245" s="48"/>
      <c r="F245" s="6" t="s">
        <v>631</v>
      </c>
      <c r="G245" s="90"/>
      <c r="H245" s="47"/>
      <c r="I245" s="47"/>
      <c r="J245" s="47" t="s">
        <v>373</v>
      </c>
      <c r="K245" s="47" t="s">
        <v>1031</v>
      </c>
      <c r="L245" s="48" t="s">
        <v>1032</v>
      </c>
      <c r="M245" s="41"/>
      <c r="N245" s="91">
        <f t="shared" si="13"/>
        <v>1</v>
      </c>
      <c r="O245" s="3">
        <v>1</v>
      </c>
      <c r="P245" s="1">
        <v>0</v>
      </c>
      <c r="Q245" s="2">
        <v>0</v>
      </c>
      <c r="R245" s="45">
        <f t="shared" si="14"/>
        <v>1</v>
      </c>
      <c r="X245" s="38">
        <v>1</v>
      </c>
      <c r="AB245" s="91"/>
      <c r="AC245" s="91"/>
      <c r="AD245" s="91"/>
      <c r="AE245" s="91"/>
      <c r="AF245" s="91"/>
      <c r="AG245" s="91"/>
      <c r="AH245" s="91"/>
      <c r="AI245" s="91"/>
      <c r="AJ245" s="91"/>
      <c r="AK245" s="91"/>
      <c r="AL245" s="91"/>
      <c r="AO245" s="100">
        <f t="shared" si="15"/>
        <v>1</v>
      </c>
      <c r="AP245" s="85">
        <f t="shared" si="12"/>
        <v>0</v>
      </c>
    </row>
    <row r="246" spans="1:42" x14ac:dyDescent="0.3">
      <c r="A246" s="48" t="s">
        <v>1031</v>
      </c>
      <c r="B246" s="6" t="s">
        <v>64</v>
      </c>
      <c r="C246" s="6" t="s">
        <v>1</v>
      </c>
      <c r="D246" s="47">
        <v>1</v>
      </c>
      <c r="E246" s="48"/>
      <c r="F246" s="6" t="s">
        <v>654</v>
      </c>
      <c r="G246" s="90"/>
      <c r="H246" s="47"/>
      <c r="I246" s="47"/>
      <c r="J246" s="47" t="s">
        <v>373</v>
      </c>
      <c r="K246" s="47" t="s">
        <v>1031</v>
      </c>
      <c r="L246" s="48" t="s">
        <v>1032</v>
      </c>
      <c r="M246" s="41"/>
      <c r="N246" s="91">
        <f t="shared" si="13"/>
        <v>2</v>
      </c>
      <c r="O246" s="3">
        <v>2</v>
      </c>
      <c r="P246" s="1">
        <v>0</v>
      </c>
      <c r="Q246" s="2">
        <v>0</v>
      </c>
      <c r="R246" s="45">
        <f t="shared" si="14"/>
        <v>2</v>
      </c>
      <c r="Y246" s="38">
        <v>2</v>
      </c>
      <c r="AB246" s="91"/>
      <c r="AC246" s="91"/>
      <c r="AD246" s="91"/>
      <c r="AE246" s="91"/>
      <c r="AF246" s="91"/>
      <c r="AG246" s="91"/>
      <c r="AH246" s="91"/>
      <c r="AI246" s="91"/>
      <c r="AJ246" s="91"/>
      <c r="AK246" s="91"/>
      <c r="AL246" s="91"/>
      <c r="AO246" s="100">
        <f t="shared" si="15"/>
        <v>2</v>
      </c>
      <c r="AP246" s="85">
        <f t="shared" si="12"/>
        <v>0</v>
      </c>
    </row>
    <row r="247" spans="1:42" x14ac:dyDescent="0.3">
      <c r="A247" s="48" t="s">
        <v>1031</v>
      </c>
      <c r="B247" s="6" t="s">
        <v>658</v>
      </c>
      <c r="C247" s="6" t="s">
        <v>1</v>
      </c>
      <c r="D247" s="47">
        <v>1</v>
      </c>
      <c r="E247" s="48"/>
      <c r="F247" s="6" t="s">
        <v>657</v>
      </c>
      <c r="G247" s="90"/>
      <c r="H247" s="47"/>
      <c r="I247" s="47"/>
      <c r="J247" s="47" t="s">
        <v>373</v>
      </c>
      <c r="K247" s="47" t="s">
        <v>1031</v>
      </c>
      <c r="L247" s="48" t="s">
        <v>1032</v>
      </c>
      <c r="M247" s="41"/>
      <c r="N247" s="91">
        <f t="shared" si="13"/>
        <v>1</v>
      </c>
      <c r="O247" s="3">
        <v>1</v>
      </c>
      <c r="P247" s="1">
        <v>0</v>
      </c>
      <c r="Q247" s="2">
        <v>0</v>
      </c>
      <c r="R247" s="45">
        <f t="shared" si="14"/>
        <v>1</v>
      </c>
      <c r="X247" s="38">
        <v>1</v>
      </c>
      <c r="AB247" s="91"/>
      <c r="AC247" s="91"/>
      <c r="AD247" s="91"/>
      <c r="AE247" s="91"/>
      <c r="AF247" s="91"/>
      <c r="AG247" s="91"/>
      <c r="AH247" s="91"/>
      <c r="AI247" s="91"/>
      <c r="AJ247" s="91"/>
      <c r="AK247" s="91"/>
      <c r="AL247" s="91"/>
      <c r="AO247" s="100">
        <f t="shared" si="15"/>
        <v>1</v>
      </c>
      <c r="AP247" s="85">
        <f t="shared" si="12"/>
        <v>0</v>
      </c>
    </row>
    <row r="248" spans="1:42" x14ac:dyDescent="0.3">
      <c r="A248" s="48" t="s">
        <v>1031</v>
      </c>
      <c r="B248" s="6" t="s">
        <v>805</v>
      </c>
      <c r="C248" s="6" t="s">
        <v>1</v>
      </c>
      <c r="D248" s="47">
        <v>1</v>
      </c>
      <c r="E248" s="48"/>
      <c r="F248" s="6" t="s">
        <v>804</v>
      </c>
      <c r="G248" s="90"/>
      <c r="H248" s="47"/>
      <c r="I248" s="47"/>
      <c r="J248" s="47" t="s">
        <v>373</v>
      </c>
      <c r="K248" s="47" t="s">
        <v>1031</v>
      </c>
      <c r="L248" s="48" t="s">
        <v>1032</v>
      </c>
      <c r="M248" s="41"/>
      <c r="N248" s="91">
        <f t="shared" si="13"/>
        <v>1</v>
      </c>
      <c r="O248" s="3">
        <v>1</v>
      </c>
      <c r="P248" s="1">
        <v>0</v>
      </c>
      <c r="Q248" s="2">
        <v>0</v>
      </c>
      <c r="R248" s="45">
        <f t="shared" si="14"/>
        <v>1</v>
      </c>
      <c r="X248" s="38">
        <v>1</v>
      </c>
      <c r="AB248" s="91"/>
      <c r="AC248" s="91"/>
      <c r="AD248" s="91"/>
      <c r="AE248" s="91"/>
      <c r="AF248" s="91"/>
      <c r="AG248" s="91"/>
      <c r="AH248" s="91"/>
      <c r="AI248" s="91"/>
      <c r="AJ248" s="91"/>
      <c r="AK248" s="91"/>
      <c r="AL248" s="91"/>
      <c r="AO248" s="100">
        <f t="shared" si="15"/>
        <v>1</v>
      </c>
      <c r="AP248" s="85">
        <f t="shared" si="12"/>
        <v>0</v>
      </c>
    </row>
    <row r="249" spans="1:42" x14ac:dyDescent="0.3">
      <c r="A249" s="48" t="s">
        <v>1031</v>
      </c>
      <c r="B249" s="6" t="s">
        <v>843</v>
      </c>
      <c r="C249" s="6" t="s">
        <v>1</v>
      </c>
      <c r="D249" s="47">
        <v>1</v>
      </c>
      <c r="E249" s="48"/>
      <c r="F249" s="7" t="s">
        <v>842</v>
      </c>
      <c r="G249" s="90"/>
      <c r="H249" s="47"/>
      <c r="I249" s="47"/>
      <c r="J249" s="47" t="s">
        <v>373</v>
      </c>
      <c r="K249" s="47" t="s">
        <v>1031</v>
      </c>
      <c r="L249" s="48" t="s">
        <v>1032</v>
      </c>
      <c r="M249" s="41"/>
      <c r="N249" s="91">
        <f t="shared" si="13"/>
        <v>1</v>
      </c>
      <c r="O249" s="3">
        <v>1</v>
      </c>
      <c r="P249" s="1">
        <v>0</v>
      </c>
      <c r="Q249" s="2">
        <v>0</v>
      </c>
      <c r="R249" s="45">
        <f t="shared" si="14"/>
        <v>1</v>
      </c>
      <c r="X249" s="38">
        <v>1</v>
      </c>
      <c r="AB249" s="91"/>
      <c r="AC249" s="91"/>
      <c r="AD249" s="91"/>
      <c r="AE249" s="91"/>
      <c r="AF249" s="91"/>
      <c r="AG249" s="91"/>
      <c r="AH249" s="91"/>
      <c r="AI249" s="91"/>
      <c r="AJ249" s="91"/>
      <c r="AK249" s="91"/>
      <c r="AL249" s="91"/>
      <c r="AO249" s="100">
        <f t="shared" si="15"/>
        <v>1</v>
      </c>
      <c r="AP249" s="85">
        <f t="shared" si="12"/>
        <v>0</v>
      </c>
    </row>
    <row r="250" spans="1:42" x14ac:dyDescent="0.3">
      <c r="A250" s="48" t="s">
        <v>1031</v>
      </c>
      <c r="B250" s="6" t="s">
        <v>899</v>
      </c>
      <c r="C250" s="6" t="s">
        <v>1</v>
      </c>
      <c r="D250" s="47">
        <v>1</v>
      </c>
      <c r="E250" s="48"/>
      <c r="F250" s="6" t="s">
        <v>898</v>
      </c>
      <c r="G250" s="90"/>
      <c r="H250" s="47"/>
      <c r="I250" s="47"/>
      <c r="J250" s="47" t="s">
        <v>373</v>
      </c>
      <c r="K250" s="47" t="s">
        <v>1031</v>
      </c>
      <c r="L250" s="48" t="s">
        <v>1032</v>
      </c>
      <c r="M250" s="41"/>
      <c r="N250" s="91">
        <f t="shared" si="13"/>
        <v>2</v>
      </c>
      <c r="O250" s="3">
        <v>0</v>
      </c>
      <c r="P250" s="1">
        <v>0</v>
      </c>
      <c r="Q250" s="2">
        <v>2</v>
      </c>
      <c r="R250" s="45">
        <f t="shared" si="14"/>
        <v>0</v>
      </c>
      <c r="AB250" s="91"/>
      <c r="AC250" s="91"/>
      <c r="AD250" s="91"/>
      <c r="AE250" s="91"/>
      <c r="AF250" s="91"/>
      <c r="AG250" s="91"/>
      <c r="AH250" s="91"/>
      <c r="AI250" s="91"/>
      <c r="AJ250" s="91"/>
      <c r="AK250" s="91"/>
      <c r="AL250" s="91"/>
      <c r="AO250" s="100">
        <f t="shared" si="15"/>
        <v>0</v>
      </c>
      <c r="AP250" s="85">
        <f t="shared" si="12"/>
        <v>0</v>
      </c>
    </row>
    <row r="251" spans="1:42" x14ac:dyDescent="0.3">
      <c r="A251" s="48" t="s">
        <v>1031</v>
      </c>
      <c r="B251" s="6" t="s">
        <v>912</v>
      </c>
      <c r="C251" s="6" t="s">
        <v>1</v>
      </c>
      <c r="D251" s="47">
        <v>1</v>
      </c>
      <c r="E251" s="48"/>
      <c r="F251" s="6" t="s">
        <v>911</v>
      </c>
      <c r="G251" s="90"/>
      <c r="H251" s="47"/>
      <c r="I251" s="47"/>
      <c r="J251" s="47" t="s">
        <v>373</v>
      </c>
      <c r="K251" s="47" t="s">
        <v>1031</v>
      </c>
      <c r="L251" s="48" t="s">
        <v>1032</v>
      </c>
      <c r="M251" s="41"/>
      <c r="N251" s="91">
        <f t="shared" si="13"/>
        <v>1</v>
      </c>
      <c r="O251" s="3">
        <v>0</v>
      </c>
      <c r="P251" s="1">
        <v>1</v>
      </c>
      <c r="Q251" s="2">
        <v>0</v>
      </c>
      <c r="R251" s="45">
        <f t="shared" si="14"/>
        <v>1</v>
      </c>
      <c r="W251" s="38">
        <v>1</v>
      </c>
      <c r="AB251" s="91"/>
      <c r="AC251" s="91"/>
      <c r="AD251" s="91"/>
      <c r="AE251" s="91"/>
      <c r="AF251" s="91"/>
      <c r="AG251" s="91"/>
      <c r="AH251" s="91"/>
      <c r="AI251" s="91"/>
      <c r="AJ251" s="91"/>
      <c r="AK251" s="91"/>
      <c r="AL251" s="91"/>
      <c r="AO251" s="100">
        <f t="shared" si="15"/>
        <v>1</v>
      </c>
      <c r="AP251" s="85">
        <f t="shared" si="12"/>
        <v>0</v>
      </c>
    </row>
    <row r="252" spans="1:42" x14ac:dyDescent="0.3">
      <c r="A252" s="48" t="s">
        <v>1031</v>
      </c>
      <c r="B252" s="6" t="s">
        <v>934</v>
      </c>
      <c r="C252" s="6" t="s">
        <v>1</v>
      </c>
      <c r="D252" s="47">
        <v>1</v>
      </c>
      <c r="E252" s="48"/>
      <c r="F252" s="6" t="s">
        <v>933</v>
      </c>
      <c r="G252" s="90"/>
      <c r="H252" s="47"/>
      <c r="I252" s="47"/>
      <c r="J252" s="47" t="s">
        <v>373</v>
      </c>
      <c r="K252" s="47" t="s">
        <v>1031</v>
      </c>
      <c r="L252" s="48" t="s">
        <v>1032</v>
      </c>
      <c r="M252" s="41"/>
      <c r="N252" s="91">
        <f t="shared" si="13"/>
        <v>1</v>
      </c>
      <c r="O252" s="3">
        <v>0</v>
      </c>
      <c r="P252" s="1">
        <v>1</v>
      </c>
      <c r="Q252" s="2">
        <v>0</v>
      </c>
      <c r="R252" s="45">
        <f t="shared" si="14"/>
        <v>1</v>
      </c>
      <c r="W252" s="38">
        <v>1</v>
      </c>
      <c r="AB252" s="91"/>
      <c r="AC252" s="91"/>
      <c r="AD252" s="91"/>
      <c r="AE252" s="91"/>
      <c r="AF252" s="91"/>
      <c r="AG252" s="91"/>
      <c r="AH252" s="91"/>
      <c r="AI252" s="91"/>
      <c r="AJ252" s="91"/>
      <c r="AK252" s="91"/>
      <c r="AL252" s="91"/>
      <c r="AO252" s="100">
        <f t="shared" si="15"/>
        <v>1</v>
      </c>
      <c r="AP252" s="85">
        <f t="shared" si="12"/>
        <v>0</v>
      </c>
    </row>
    <row r="253" spans="1:42" x14ac:dyDescent="0.3">
      <c r="A253" s="48" t="s">
        <v>1031</v>
      </c>
      <c r="B253" s="6" t="s">
        <v>954</v>
      </c>
      <c r="C253" s="6" t="s">
        <v>1</v>
      </c>
      <c r="D253" s="47">
        <v>1</v>
      </c>
      <c r="E253" s="48"/>
      <c r="F253" s="6" t="s">
        <v>953</v>
      </c>
      <c r="G253" s="90"/>
      <c r="H253" s="47"/>
      <c r="I253" s="47"/>
      <c r="J253" s="47" t="s">
        <v>373</v>
      </c>
      <c r="K253" s="47" t="s">
        <v>1031</v>
      </c>
      <c r="L253" s="48" t="s">
        <v>1032</v>
      </c>
      <c r="M253" s="41"/>
      <c r="N253" s="91">
        <f t="shared" si="13"/>
        <v>1</v>
      </c>
      <c r="O253" s="3">
        <v>4</v>
      </c>
      <c r="P253" s="1">
        <v>0</v>
      </c>
      <c r="Q253" s="2">
        <v>-3</v>
      </c>
      <c r="R253" s="45">
        <f t="shared" si="14"/>
        <v>4</v>
      </c>
      <c r="X253" s="38">
        <v>2</v>
      </c>
      <c r="Y253" s="38">
        <v>2</v>
      </c>
      <c r="AB253" s="91"/>
      <c r="AC253" s="91"/>
      <c r="AD253" s="91"/>
      <c r="AE253" s="91"/>
      <c r="AF253" s="91"/>
      <c r="AG253" s="91"/>
      <c r="AH253" s="91"/>
      <c r="AI253" s="91"/>
      <c r="AJ253" s="91"/>
      <c r="AK253" s="91"/>
      <c r="AL253" s="91"/>
      <c r="AO253" s="100">
        <f t="shared" si="15"/>
        <v>4</v>
      </c>
      <c r="AP253" s="85">
        <f t="shared" si="12"/>
        <v>0</v>
      </c>
    </row>
    <row r="254" spans="1:42" x14ac:dyDescent="0.3">
      <c r="A254" s="48" t="s">
        <v>1031</v>
      </c>
      <c r="B254" s="6" t="s">
        <v>968</v>
      </c>
      <c r="C254" s="6" t="s">
        <v>1</v>
      </c>
      <c r="D254" s="47">
        <v>1</v>
      </c>
      <c r="E254" s="48"/>
      <c r="F254" s="6" t="s">
        <v>967</v>
      </c>
      <c r="G254" s="90"/>
      <c r="H254" s="47"/>
      <c r="I254" s="47"/>
      <c r="J254" s="47" t="s">
        <v>373</v>
      </c>
      <c r="K254" s="47" t="s">
        <v>1031</v>
      </c>
      <c r="L254" s="48" t="s">
        <v>1032</v>
      </c>
      <c r="M254" s="41"/>
      <c r="N254" s="91">
        <f t="shared" si="13"/>
        <v>1</v>
      </c>
      <c r="O254" s="3">
        <v>1</v>
      </c>
      <c r="P254" s="1">
        <v>0</v>
      </c>
      <c r="Q254" s="2">
        <v>0</v>
      </c>
      <c r="R254" s="45">
        <f t="shared" si="14"/>
        <v>1</v>
      </c>
      <c r="X254" s="38">
        <v>1</v>
      </c>
      <c r="AB254" s="91"/>
      <c r="AC254" s="91"/>
      <c r="AD254" s="91"/>
      <c r="AE254" s="91"/>
      <c r="AF254" s="91"/>
      <c r="AG254" s="91"/>
      <c r="AH254" s="91"/>
      <c r="AI254" s="91"/>
      <c r="AJ254" s="91"/>
      <c r="AK254" s="91"/>
      <c r="AL254" s="91"/>
      <c r="AO254" s="100">
        <f t="shared" si="15"/>
        <v>1</v>
      </c>
      <c r="AP254" s="85">
        <f t="shared" si="12"/>
        <v>0</v>
      </c>
    </row>
    <row r="255" spans="1:42" x14ac:dyDescent="0.3">
      <c r="A255" s="48" t="s">
        <v>1031</v>
      </c>
      <c r="B255" s="6" t="s">
        <v>577</v>
      </c>
      <c r="C255" s="6" t="s">
        <v>19</v>
      </c>
      <c r="D255" s="47">
        <v>1</v>
      </c>
      <c r="E255" s="48"/>
      <c r="F255" s="6" t="s">
        <v>576</v>
      </c>
      <c r="G255" s="90"/>
      <c r="H255" s="47"/>
      <c r="I255" s="47"/>
      <c r="J255" s="47" t="s">
        <v>373</v>
      </c>
      <c r="K255" s="47" t="s">
        <v>1031</v>
      </c>
      <c r="L255" s="48" t="s">
        <v>1032</v>
      </c>
      <c r="M255" s="41"/>
      <c r="N255" s="91">
        <f t="shared" si="13"/>
        <v>1</v>
      </c>
      <c r="O255" s="3">
        <v>1</v>
      </c>
      <c r="P255" s="1">
        <v>0</v>
      </c>
      <c r="Q255" s="2">
        <v>0</v>
      </c>
      <c r="R255" s="45">
        <f t="shared" si="14"/>
        <v>1</v>
      </c>
      <c r="X255" s="38">
        <v>1</v>
      </c>
      <c r="AB255" s="91"/>
      <c r="AC255" s="91"/>
      <c r="AD255" s="91"/>
      <c r="AE255" s="91"/>
      <c r="AF255" s="91"/>
      <c r="AG255" s="91"/>
      <c r="AH255" s="91"/>
      <c r="AI255" s="91"/>
      <c r="AJ255" s="91"/>
      <c r="AK255" s="91"/>
      <c r="AL255" s="91"/>
      <c r="AO255" s="100">
        <f t="shared" si="15"/>
        <v>1</v>
      </c>
      <c r="AP255" s="85">
        <f t="shared" si="12"/>
        <v>0</v>
      </c>
    </row>
    <row r="256" spans="1:42" x14ac:dyDescent="0.3">
      <c r="A256" s="48" t="s">
        <v>1031</v>
      </c>
      <c r="B256" s="6" t="s">
        <v>779</v>
      </c>
      <c r="C256" s="6" t="s">
        <v>780</v>
      </c>
      <c r="D256" s="47">
        <v>1</v>
      </c>
      <c r="E256" s="48"/>
      <c r="F256" s="6" t="s">
        <v>778</v>
      </c>
      <c r="G256" s="90"/>
      <c r="H256" s="47"/>
      <c r="I256" s="47"/>
      <c r="J256" s="47" t="s">
        <v>373</v>
      </c>
      <c r="K256" s="47" t="s">
        <v>1031</v>
      </c>
      <c r="L256" s="48" t="s">
        <v>1032</v>
      </c>
      <c r="M256" s="41"/>
      <c r="N256" s="91">
        <f t="shared" si="13"/>
        <v>1</v>
      </c>
      <c r="O256" s="3">
        <v>1</v>
      </c>
      <c r="P256" s="1">
        <v>0</v>
      </c>
      <c r="Q256" s="2">
        <v>0</v>
      </c>
      <c r="R256" s="45">
        <f t="shared" si="14"/>
        <v>1</v>
      </c>
      <c r="X256" s="38">
        <v>1</v>
      </c>
      <c r="AB256" s="91"/>
      <c r="AC256" s="91"/>
      <c r="AD256" s="91"/>
      <c r="AE256" s="91"/>
      <c r="AF256" s="91"/>
      <c r="AG256" s="91"/>
      <c r="AH256" s="91"/>
      <c r="AI256" s="91"/>
      <c r="AJ256" s="91"/>
      <c r="AK256" s="91"/>
      <c r="AL256" s="91"/>
      <c r="AO256" s="100">
        <f t="shared" si="15"/>
        <v>1</v>
      </c>
      <c r="AP256" s="85">
        <f t="shared" si="12"/>
        <v>0</v>
      </c>
    </row>
    <row r="257" spans="1:42" x14ac:dyDescent="0.3">
      <c r="A257" s="48" t="s">
        <v>1031</v>
      </c>
      <c r="B257" s="6" t="s">
        <v>613</v>
      </c>
      <c r="C257" s="6" t="s">
        <v>7</v>
      </c>
      <c r="D257" s="47">
        <v>1</v>
      </c>
      <c r="E257" s="48"/>
      <c r="F257" s="6" t="s">
        <v>612</v>
      </c>
      <c r="G257" s="90"/>
      <c r="H257" s="47"/>
      <c r="I257" s="47"/>
      <c r="J257" s="47" t="s">
        <v>373</v>
      </c>
      <c r="K257" s="47" t="s">
        <v>1031</v>
      </c>
      <c r="L257" s="48" t="s">
        <v>1032</v>
      </c>
      <c r="M257" s="41"/>
      <c r="N257" s="91">
        <f t="shared" si="13"/>
        <v>1</v>
      </c>
      <c r="O257" s="3">
        <v>1</v>
      </c>
      <c r="P257" s="1">
        <v>0</v>
      </c>
      <c r="Q257" s="2">
        <v>0</v>
      </c>
      <c r="R257" s="45">
        <f t="shared" si="14"/>
        <v>1</v>
      </c>
      <c r="X257" s="38">
        <v>1</v>
      </c>
      <c r="AB257" s="91"/>
      <c r="AC257" s="91"/>
      <c r="AD257" s="91"/>
      <c r="AE257" s="91"/>
      <c r="AF257" s="91"/>
      <c r="AG257" s="91"/>
      <c r="AH257" s="91"/>
      <c r="AI257" s="91"/>
      <c r="AJ257" s="91"/>
      <c r="AK257" s="91"/>
      <c r="AL257" s="91"/>
      <c r="AO257" s="100">
        <f t="shared" si="15"/>
        <v>1</v>
      </c>
      <c r="AP257" s="85">
        <f t="shared" si="12"/>
        <v>0</v>
      </c>
    </row>
    <row r="258" spans="1:42" x14ac:dyDescent="0.3">
      <c r="A258" s="48" t="s">
        <v>1031</v>
      </c>
      <c r="B258" s="6" t="s">
        <v>621</v>
      </c>
      <c r="C258" s="6" t="s">
        <v>7</v>
      </c>
      <c r="D258" s="47">
        <v>1</v>
      </c>
      <c r="E258" s="48"/>
      <c r="F258" s="6" t="s">
        <v>620</v>
      </c>
      <c r="G258" s="90"/>
      <c r="H258" s="47"/>
      <c r="I258" s="47"/>
      <c r="J258" s="47" t="s">
        <v>373</v>
      </c>
      <c r="K258" s="47" t="s">
        <v>1031</v>
      </c>
      <c r="L258" s="48" t="s">
        <v>1032</v>
      </c>
      <c r="M258" s="41"/>
      <c r="N258" s="91">
        <f t="shared" si="13"/>
        <v>1</v>
      </c>
      <c r="O258" s="3">
        <v>1</v>
      </c>
      <c r="P258" s="1">
        <v>0</v>
      </c>
      <c r="Q258" s="2">
        <v>0</v>
      </c>
      <c r="R258" s="45">
        <f t="shared" si="14"/>
        <v>1</v>
      </c>
      <c r="X258" s="38">
        <v>1</v>
      </c>
      <c r="AB258" s="91"/>
      <c r="AC258" s="91"/>
      <c r="AD258" s="91"/>
      <c r="AE258" s="91"/>
      <c r="AF258" s="91"/>
      <c r="AG258" s="91"/>
      <c r="AH258" s="91"/>
      <c r="AI258" s="91"/>
      <c r="AJ258" s="91"/>
      <c r="AK258" s="91"/>
      <c r="AL258" s="91"/>
      <c r="AO258" s="100">
        <f t="shared" si="15"/>
        <v>1</v>
      </c>
      <c r="AP258" s="85">
        <f t="shared" ref="AP258:AP315" si="16">SUM(AM258:AN258)</f>
        <v>0</v>
      </c>
    </row>
    <row r="259" spans="1:42" x14ac:dyDescent="0.3">
      <c r="A259" s="48" t="s">
        <v>1031</v>
      </c>
      <c r="B259" s="6" t="s">
        <v>580</v>
      </c>
      <c r="C259" s="6" t="s">
        <v>7</v>
      </c>
      <c r="D259" s="47">
        <v>1</v>
      </c>
      <c r="E259" s="48"/>
      <c r="F259" s="6" t="s">
        <v>579</v>
      </c>
      <c r="G259" s="90"/>
      <c r="H259" s="47"/>
      <c r="I259" s="47"/>
      <c r="J259" s="47" t="s">
        <v>373</v>
      </c>
      <c r="K259" s="47" t="s">
        <v>1031</v>
      </c>
      <c r="L259" s="48" t="s">
        <v>1032</v>
      </c>
      <c r="M259" s="41"/>
      <c r="N259" s="91">
        <f t="shared" si="13"/>
        <v>1</v>
      </c>
      <c r="O259" s="3">
        <v>1</v>
      </c>
      <c r="P259" s="1">
        <v>0</v>
      </c>
      <c r="Q259" s="2">
        <v>0</v>
      </c>
      <c r="R259" s="45">
        <f t="shared" si="14"/>
        <v>1</v>
      </c>
      <c r="X259" s="38">
        <v>1</v>
      </c>
      <c r="AB259" s="91"/>
      <c r="AC259" s="91"/>
      <c r="AD259" s="91"/>
      <c r="AE259" s="91"/>
      <c r="AF259" s="91"/>
      <c r="AG259" s="91"/>
      <c r="AH259" s="91"/>
      <c r="AI259" s="91"/>
      <c r="AJ259" s="91"/>
      <c r="AK259" s="91"/>
      <c r="AL259" s="91"/>
      <c r="AO259" s="100">
        <f t="shared" si="15"/>
        <v>1</v>
      </c>
      <c r="AP259" s="85">
        <f t="shared" si="16"/>
        <v>0</v>
      </c>
    </row>
    <row r="260" spans="1:42" x14ac:dyDescent="0.3">
      <c r="A260" s="48" t="s">
        <v>1031</v>
      </c>
      <c r="B260" s="6" t="s">
        <v>736</v>
      </c>
      <c r="C260" s="6" t="s">
        <v>7</v>
      </c>
      <c r="D260" s="47">
        <v>1</v>
      </c>
      <c r="E260" s="48"/>
      <c r="F260" s="6" t="s">
        <v>735</v>
      </c>
      <c r="G260" s="90"/>
      <c r="H260" s="47"/>
      <c r="I260" s="47"/>
      <c r="J260" s="47" t="s">
        <v>373</v>
      </c>
      <c r="K260" s="47" t="s">
        <v>1031</v>
      </c>
      <c r="L260" s="48" t="s">
        <v>1032</v>
      </c>
      <c r="M260" s="41"/>
      <c r="N260" s="91">
        <f t="shared" si="13"/>
        <v>1</v>
      </c>
      <c r="O260" s="3">
        <v>1</v>
      </c>
      <c r="P260" s="1">
        <v>0</v>
      </c>
      <c r="Q260" s="2">
        <v>0</v>
      </c>
      <c r="R260" s="45">
        <f t="shared" si="14"/>
        <v>1</v>
      </c>
      <c r="X260" s="38">
        <v>1</v>
      </c>
      <c r="AB260" s="91"/>
      <c r="AC260" s="91"/>
      <c r="AD260" s="91"/>
      <c r="AE260" s="91"/>
      <c r="AF260" s="91"/>
      <c r="AG260" s="91"/>
      <c r="AH260" s="91"/>
      <c r="AI260" s="91"/>
      <c r="AJ260" s="91"/>
      <c r="AK260" s="91"/>
      <c r="AL260" s="91"/>
      <c r="AO260" s="100">
        <f t="shared" si="15"/>
        <v>1</v>
      </c>
      <c r="AP260" s="85">
        <f t="shared" si="16"/>
        <v>0</v>
      </c>
    </row>
    <row r="261" spans="1:42" x14ac:dyDescent="0.3">
      <c r="A261" s="48" t="s">
        <v>1031</v>
      </c>
      <c r="B261" s="6" t="s">
        <v>867</v>
      </c>
      <c r="C261" s="6" t="s">
        <v>7</v>
      </c>
      <c r="D261" s="47">
        <v>1</v>
      </c>
      <c r="E261" s="48"/>
      <c r="F261" s="6" t="s">
        <v>866</v>
      </c>
      <c r="G261" s="90"/>
      <c r="H261" s="47"/>
      <c r="I261" s="47"/>
      <c r="J261" s="47" t="s">
        <v>373</v>
      </c>
      <c r="K261" s="47" t="s">
        <v>1031</v>
      </c>
      <c r="L261" s="48" t="s">
        <v>1032</v>
      </c>
      <c r="M261" s="41"/>
      <c r="N261" s="91">
        <f t="shared" si="13"/>
        <v>1</v>
      </c>
      <c r="O261" s="3">
        <v>1</v>
      </c>
      <c r="P261" s="1">
        <v>0</v>
      </c>
      <c r="Q261" s="2">
        <v>0</v>
      </c>
      <c r="R261" s="45">
        <f t="shared" si="14"/>
        <v>1</v>
      </c>
      <c r="X261" s="38">
        <v>1</v>
      </c>
      <c r="AB261" s="91"/>
      <c r="AC261" s="91"/>
      <c r="AD261" s="91"/>
      <c r="AE261" s="91"/>
      <c r="AF261" s="91"/>
      <c r="AG261" s="91"/>
      <c r="AH261" s="91"/>
      <c r="AI261" s="91"/>
      <c r="AJ261" s="91"/>
      <c r="AK261" s="91"/>
      <c r="AL261" s="91"/>
      <c r="AO261" s="100">
        <f t="shared" si="15"/>
        <v>1</v>
      </c>
      <c r="AP261" s="85">
        <f t="shared" si="16"/>
        <v>0</v>
      </c>
    </row>
    <row r="262" spans="1:42" x14ac:dyDescent="0.3">
      <c r="A262" s="48" t="s">
        <v>1031</v>
      </c>
      <c r="B262" s="6" t="s">
        <v>938</v>
      </c>
      <c r="C262" s="6" t="s">
        <v>7</v>
      </c>
      <c r="D262" s="47">
        <v>1</v>
      </c>
      <c r="E262" s="48"/>
      <c r="F262" s="6" t="s">
        <v>937</v>
      </c>
      <c r="G262" s="90"/>
      <c r="H262" s="47"/>
      <c r="I262" s="47"/>
      <c r="J262" s="47" t="s">
        <v>373</v>
      </c>
      <c r="K262" s="47" t="s">
        <v>1031</v>
      </c>
      <c r="L262" s="48" t="s">
        <v>1032</v>
      </c>
      <c r="M262" s="41"/>
      <c r="N262" s="91">
        <f t="shared" si="13"/>
        <v>1</v>
      </c>
      <c r="O262" s="3">
        <v>0</v>
      </c>
      <c r="P262" s="1">
        <v>0</v>
      </c>
      <c r="Q262" s="2">
        <v>1</v>
      </c>
      <c r="R262" s="45">
        <f t="shared" si="14"/>
        <v>0</v>
      </c>
      <c r="AB262" s="91"/>
      <c r="AC262" s="91"/>
      <c r="AD262" s="91"/>
      <c r="AE262" s="91"/>
      <c r="AF262" s="91"/>
      <c r="AG262" s="91"/>
      <c r="AH262" s="91"/>
      <c r="AI262" s="91"/>
      <c r="AJ262" s="91"/>
      <c r="AK262" s="91"/>
      <c r="AL262" s="91"/>
      <c r="AO262" s="100">
        <f t="shared" si="15"/>
        <v>0</v>
      </c>
      <c r="AP262" s="85">
        <f t="shared" si="16"/>
        <v>0</v>
      </c>
    </row>
    <row r="263" spans="1:42" x14ac:dyDescent="0.3">
      <c r="A263" s="48" t="s">
        <v>1031</v>
      </c>
      <c r="B263" s="6" t="s">
        <v>850</v>
      </c>
      <c r="C263" s="6" t="s">
        <v>7</v>
      </c>
      <c r="D263" s="47">
        <v>1</v>
      </c>
      <c r="E263" s="48"/>
      <c r="F263" s="6" t="s">
        <v>875</v>
      </c>
      <c r="G263" s="90"/>
      <c r="H263" s="47"/>
      <c r="I263" s="47"/>
      <c r="J263" s="47" t="s">
        <v>373</v>
      </c>
      <c r="K263" s="47" t="s">
        <v>1031</v>
      </c>
      <c r="L263" s="48" t="s">
        <v>1032</v>
      </c>
      <c r="M263" s="41"/>
      <c r="N263" s="91">
        <f t="shared" si="13"/>
        <v>1</v>
      </c>
      <c r="O263" s="3">
        <v>1</v>
      </c>
      <c r="P263" s="1">
        <v>0</v>
      </c>
      <c r="Q263" s="2">
        <v>0</v>
      </c>
      <c r="R263" s="45">
        <f t="shared" si="14"/>
        <v>1</v>
      </c>
      <c r="X263" s="38">
        <v>1</v>
      </c>
      <c r="AB263" s="91"/>
      <c r="AC263" s="91"/>
      <c r="AD263" s="91"/>
      <c r="AE263" s="91"/>
      <c r="AF263" s="91"/>
      <c r="AG263" s="91"/>
      <c r="AH263" s="91"/>
      <c r="AI263" s="91"/>
      <c r="AJ263" s="91"/>
      <c r="AK263" s="91"/>
      <c r="AL263" s="91"/>
      <c r="AO263" s="100">
        <f t="shared" si="15"/>
        <v>1</v>
      </c>
      <c r="AP263" s="85">
        <f t="shared" si="16"/>
        <v>0</v>
      </c>
    </row>
    <row r="264" spans="1:42" x14ac:dyDescent="0.3">
      <c r="A264" s="48" t="s">
        <v>1031</v>
      </c>
      <c r="B264" s="6" t="s">
        <v>877</v>
      </c>
      <c r="C264" s="6" t="s">
        <v>7</v>
      </c>
      <c r="D264" s="47">
        <v>1</v>
      </c>
      <c r="E264" s="48"/>
      <c r="F264" s="6" t="s">
        <v>876</v>
      </c>
      <c r="G264" s="90"/>
      <c r="H264" s="47"/>
      <c r="I264" s="47"/>
      <c r="J264" s="47" t="s">
        <v>373</v>
      </c>
      <c r="K264" s="47" t="s">
        <v>1031</v>
      </c>
      <c r="L264" s="48" t="s">
        <v>1032</v>
      </c>
      <c r="M264" s="41"/>
      <c r="N264" s="91">
        <f t="shared" si="13"/>
        <v>1</v>
      </c>
      <c r="O264" s="3">
        <v>1</v>
      </c>
      <c r="P264" s="1">
        <v>0</v>
      </c>
      <c r="Q264" s="2">
        <v>0</v>
      </c>
      <c r="R264" s="45">
        <f t="shared" si="14"/>
        <v>1</v>
      </c>
      <c r="X264" s="38">
        <v>1</v>
      </c>
      <c r="AB264" s="91"/>
      <c r="AC264" s="91"/>
      <c r="AD264" s="91"/>
      <c r="AE264" s="91"/>
      <c r="AF264" s="91"/>
      <c r="AG264" s="91"/>
      <c r="AH264" s="91"/>
      <c r="AI264" s="91"/>
      <c r="AJ264" s="91"/>
      <c r="AK264" s="91"/>
      <c r="AL264" s="91"/>
      <c r="AO264" s="100">
        <f t="shared" si="15"/>
        <v>1</v>
      </c>
      <c r="AP264" s="85">
        <f t="shared" si="16"/>
        <v>0</v>
      </c>
    </row>
    <row r="265" spans="1:42" x14ac:dyDescent="0.3">
      <c r="A265" s="48" t="s">
        <v>1031</v>
      </c>
      <c r="B265" s="6" t="s">
        <v>973</v>
      </c>
      <c r="C265" s="6" t="s">
        <v>7</v>
      </c>
      <c r="D265" s="47">
        <v>1</v>
      </c>
      <c r="E265" s="48"/>
      <c r="F265" s="6" t="s">
        <v>972</v>
      </c>
      <c r="G265" s="90"/>
      <c r="H265" s="47"/>
      <c r="I265" s="47"/>
      <c r="J265" s="47" t="s">
        <v>373</v>
      </c>
      <c r="K265" s="47" t="s">
        <v>1031</v>
      </c>
      <c r="L265" s="48" t="s">
        <v>1032</v>
      </c>
      <c r="M265" s="41"/>
      <c r="N265" s="91">
        <f t="shared" si="13"/>
        <v>1</v>
      </c>
      <c r="O265" s="3">
        <v>1</v>
      </c>
      <c r="P265" s="1">
        <v>0</v>
      </c>
      <c r="Q265" s="2">
        <v>0</v>
      </c>
      <c r="R265" s="45">
        <f t="shared" si="14"/>
        <v>1</v>
      </c>
      <c r="X265" s="38">
        <v>1</v>
      </c>
      <c r="AB265" s="91"/>
      <c r="AC265" s="91"/>
      <c r="AD265" s="91"/>
      <c r="AE265" s="91"/>
      <c r="AF265" s="91"/>
      <c r="AG265" s="91"/>
      <c r="AH265" s="91"/>
      <c r="AI265" s="91"/>
      <c r="AJ265" s="91"/>
      <c r="AK265" s="91"/>
      <c r="AL265" s="91"/>
      <c r="AO265" s="100">
        <f t="shared" si="15"/>
        <v>1</v>
      </c>
      <c r="AP265" s="85">
        <f t="shared" si="16"/>
        <v>0</v>
      </c>
    </row>
    <row r="266" spans="1:42" x14ac:dyDescent="0.3">
      <c r="A266" s="48" t="s">
        <v>1031</v>
      </c>
      <c r="B266" s="6" t="s">
        <v>1030</v>
      </c>
      <c r="C266" s="6" t="s">
        <v>7</v>
      </c>
      <c r="D266" s="47">
        <v>1</v>
      </c>
      <c r="E266" s="48"/>
      <c r="F266" s="6" t="s">
        <v>1029</v>
      </c>
      <c r="G266" s="90"/>
      <c r="H266" s="47"/>
      <c r="I266" s="47"/>
      <c r="J266" s="47" t="s">
        <v>373</v>
      </c>
      <c r="K266" s="47" t="s">
        <v>1031</v>
      </c>
      <c r="L266" s="48" t="s">
        <v>1032</v>
      </c>
      <c r="M266" s="41"/>
      <c r="N266" s="91">
        <f t="shared" si="13"/>
        <v>1</v>
      </c>
      <c r="O266" s="3">
        <v>1</v>
      </c>
      <c r="P266" s="1">
        <v>0</v>
      </c>
      <c r="Q266" s="2">
        <v>0</v>
      </c>
      <c r="R266" s="45">
        <f t="shared" si="14"/>
        <v>1</v>
      </c>
      <c r="X266" s="38">
        <v>1</v>
      </c>
      <c r="AB266" s="91"/>
      <c r="AC266" s="91"/>
      <c r="AD266" s="91"/>
      <c r="AE266" s="91"/>
      <c r="AF266" s="91"/>
      <c r="AG266" s="91"/>
      <c r="AH266" s="91"/>
      <c r="AI266" s="91"/>
      <c r="AJ266" s="91"/>
      <c r="AK266" s="91"/>
      <c r="AL266" s="91"/>
      <c r="AO266" s="100">
        <f t="shared" si="15"/>
        <v>1</v>
      </c>
      <c r="AP266" s="85">
        <f t="shared" si="16"/>
        <v>0</v>
      </c>
    </row>
    <row r="267" spans="1:42" x14ac:dyDescent="0.3">
      <c r="A267" s="48" t="s">
        <v>1031</v>
      </c>
      <c r="B267" s="6" t="s">
        <v>603</v>
      </c>
      <c r="C267" s="6" t="s">
        <v>604</v>
      </c>
      <c r="D267" s="47">
        <v>1</v>
      </c>
      <c r="E267" s="48"/>
      <c r="F267" s="6" t="s">
        <v>602</v>
      </c>
      <c r="G267" s="90"/>
      <c r="H267" s="47"/>
      <c r="I267" s="47"/>
      <c r="J267" s="47" t="s">
        <v>373</v>
      </c>
      <c r="K267" s="47" t="s">
        <v>1031</v>
      </c>
      <c r="L267" s="48" t="s">
        <v>1032</v>
      </c>
      <c r="M267" s="41"/>
      <c r="N267" s="91">
        <f t="shared" si="13"/>
        <v>1</v>
      </c>
      <c r="O267" s="3">
        <v>1</v>
      </c>
      <c r="P267" s="1">
        <v>0</v>
      </c>
      <c r="Q267" s="2">
        <v>0</v>
      </c>
      <c r="R267" s="45">
        <f t="shared" si="14"/>
        <v>1</v>
      </c>
      <c r="X267" s="38">
        <v>1</v>
      </c>
      <c r="AB267" s="91"/>
      <c r="AC267" s="91"/>
      <c r="AD267" s="91"/>
      <c r="AE267" s="91"/>
      <c r="AF267" s="91"/>
      <c r="AG267" s="91"/>
      <c r="AH267" s="91"/>
      <c r="AI267" s="91"/>
      <c r="AJ267" s="91"/>
      <c r="AK267" s="91"/>
      <c r="AL267" s="91"/>
      <c r="AO267" s="100">
        <f t="shared" si="15"/>
        <v>1</v>
      </c>
      <c r="AP267" s="85">
        <f t="shared" si="16"/>
        <v>0</v>
      </c>
    </row>
    <row r="268" spans="1:42" x14ac:dyDescent="0.3">
      <c r="A268" s="48" t="s">
        <v>1031</v>
      </c>
      <c r="B268" s="6" t="s">
        <v>713</v>
      </c>
      <c r="C268" s="6" t="s">
        <v>714</v>
      </c>
      <c r="D268" s="47">
        <v>1</v>
      </c>
      <c r="E268" s="48"/>
      <c r="F268" s="6" t="s">
        <v>712</v>
      </c>
      <c r="G268" s="90"/>
      <c r="H268" s="47"/>
      <c r="I268" s="47"/>
      <c r="J268" s="47" t="s">
        <v>373</v>
      </c>
      <c r="K268" s="47" t="s">
        <v>1031</v>
      </c>
      <c r="L268" s="48" t="s">
        <v>1032</v>
      </c>
      <c r="M268" s="41"/>
      <c r="N268" s="91">
        <f t="shared" si="13"/>
        <v>1</v>
      </c>
      <c r="O268" s="3">
        <v>0</v>
      </c>
      <c r="P268" s="1">
        <v>0</v>
      </c>
      <c r="Q268" s="2">
        <v>1</v>
      </c>
      <c r="R268" s="45">
        <f t="shared" si="14"/>
        <v>0</v>
      </c>
      <c r="AB268" s="91"/>
      <c r="AC268" s="91"/>
      <c r="AD268" s="91"/>
      <c r="AE268" s="91"/>
      <c r="AF268" s="91"/>
      <c r="AG268" s="91"/>
      <c r="AH268" s="91"/>
      <c r="AI268" s="91"/>
      <c r="AJ268" s="91"/>
      <c r="AK268" s="91"/>
      <c r="AL268" s="91"/>
      <c r="AO268" s="100">
        <f t="shared" si="15"/>
        <v>0</v>
      </c>
      <c r="AP268" s="85">
        <f t="shared" si="16"/>
        <v>0</v>
      </c>
    </row>
    <row r="269" spans="1:42" x14ac:dyDescent="0.3">
      <c r="A269" s="48" t="s">
        <v>1031</v>
      </c>
      <c r="B269" s="6" t="s">
        <v>940</v>
      </c>
      <c r="C269" s="6" t="s">
        <v>714</v>
      </c>
      <c r="D269" s="47">
        <v>1</v>
      </c>
      <c r="E269" s="48"/>
      <c r="F269" s="6" t="s">
        <v>939</v>
      </c>
      <c r="G269" s="90"/>
      <c r="H269" s="47"/>
      <c r="I269" s="47"/>
      <c r="J269" s="47" t="s">
        <v>373</v>
      </c>
      <c r="K269" s="47" t="s">
        <v>1031</v>
      </c>
      <c r="L269" s="48" t="s">
        <v>1032</v>
      </c>
      <c r="M269" s="41"/>
      <c r="N269" s="91">
        <f t="shared" si="13"/>
        <v>1</v>
      </c>
      <c r="O269" s="3">
        <v>1</v>
      </c>
      <c r="P269" s="1">
        <v>0</v>
      </c>
      <c r="Q269" s="2">
        <v>0</v>
      </c>
      <c r="R269" s="45">
        <f t="shared" si="14"/>
        <v>1</v>
      </c>
      <c r="X269" s="38">
        <v>1</v>
      </c>
      <c r="AB269" s="91"/>
      <c r="AC269" s="91"/>
      <c r="AD269" s="91"/>
      <c r="AE269" s="91"/>
      <c r="AF269" s="91"/>
      <c r="AG269" s="91"/>
      <c r="AH269" s="91"/>
      <c r="AI269" s="91"/>
      <c r="AJ269" s="91"/>
      <c r="AK269" s="91"/>
      <c r="AL269" s="91"/>
      <c r="AO269" s="100">
        <f t="shared" si="15"/>
        <v>1</v>
      </c>
      <c r="AP269" s="85">
        <f t="shared" si="16"/>
        <v>0</v>
      </c>
    </row>
    <row r="270" spans="1:42" x14ac:dyDescent="0.3">
      <c r="A270" s="48" t="s">
        <v>1031</v>
      </c>
      <c r="B270" s="6" t="s">
        <v>634</v>
      </c>
      <c r="C270" s="6" t="s">
        <v>635</v>
      </c>
      <c r="D270" s="47">
        <v>1</v>
      </c>
      <c r="E270" s="48"/>
      <c r="F270" s="6" t="s">
        <v>719</v>
      </c>
      <c r="G270" s="90"/>
      <c r="H270" s="47"/>
      <c r="I270" s="47"/>
      <c r="J270" s="47" t="s">
        <v>373</v>
      </c>
      <c r="K270" s="47" t="s">
        <v>1031</v>
      </c>
      <c r="L270" s="48" t="s">
        <v>1032</v>
      </c>
      <c r="M270" s="41"/>
      <c r="N270" s="91">
        <f t="shared" si="13"/>
        <v>1</v>
      </c>
      <c r="O270" s="3">
        <v>1</v>
      </c>
      <c r="P270" s="1">
        <v>0</v>
      </c>
      <c r="Q270" s="2">
        <v>0</v>
      </c>
      <c r="R270" s="45">
        <f t="shared" si="14"/>
        <v>1</v>
      </c>
      <c r="X270" s="38">
        <v>1</v>
      </c>
      <c r="AB270" s="91"/>
      <c r="AC270" s="91"/>
      <c r="AD270" s="91"/>
      <c r="AE270" s="91"/>
      <c r="AF270" s="91"/>
      <c r="AG270" s="91"/>
      <c r="AH270" s="91"/>
      <c r="AI270" s="91"/>
      <c r="AJ270" s="91"/>
      <c r="AK270" s="91"/>
      <c r="AL270" s="91"/>
      <c r="AO270" s="100">
        <f t="shared" si="15"/>
        <v>1</v>
      </c>
      <c r="AP270" s="85">
        <f t="shared" si="16"/>
        <v>0</v>
      </c>
    </row>
    <row r="271" spans="1:42" x14ac:dyDescent="0.3">
      <c r="A271" s="48" t="s">
        <v>1031</v>
      </c>
      <c r="B271" s="6" t="s">
        <v>634</v>
      </c>
      <c r="C271" s="6" t="s">
        <v>635</v>
      </c>
      <c r="D271" s="47">
        <v>1</v>
      </c>
      <c r="E271" s="48"/>
      <c r="F271" s="6" t="s">
        <v>720</v>
      </c>
      <c r="G271" s="90"/>
      <c r="H271" s="47"/>
      <c r="I271" s="47"/>
      <c r="J271" s="47" t="s">
        <v>373</v>
      </c>
      <c r="K271" s="47" t="s">
        <v>1031</v>
      </c>
      <c r="L271" s="48" t="s">
        <v>1032</v>
      </c>
      <c r="M271" s="41"/>
      <c r="N271" s="91">
        <f t="shared" si="13"/>
        <v>1</v>
      </c>
      <c r="O271" s="3">
        <v>1</v>
      </c>
      <c r="P271" s="1">
        <v>0</v>
      </c>
      <c r="Q271" s="2">
        <v>0</v>
      </c>
      <c r="R271" s="45">
        <f t="shared" si="14"/>
        <v>1</v>
      </c>
      <c r="X271" s="38">
        <v>1</v>
      </c>
      <c r="AB271" s="91"/>
      <c r="AC271" s="91"/>
      <c r="AD271" s="91"/>
      <c r="AE271" s="91"/>
      <c r="AF271" s="91"/>
      <c r="AG271" s="91"/>
      <c r="AH271" s="91"/>
      <c r="AI271" s="91"/>
      <c r="AJ271" s="91"/>
      <c r="AK271" s="91"/>
      <c r="AL271" s="91"/>
      <c r="AO271" s="100">
        <f t="shared" si="15"/>
        <v>1</v>
      </c>
      <c r="AP271" s="85">
        <f t="shared" si="16"/>
        <v>0</v>
      </c>
    </row>
    <row r="272" spans="1:42" x14ac:dyDescent="0.3">
      <c r="A272" s="48" t="s">
        <v>1031</v>
      </c>
      <c r="B272" s="6" t="s">
        <v>759</v>
      </c>
      <c r="C272" s="6" t="s">
        <v>635</v>
      </c>
      <c r="D272" s="47">
        <v>1</v>
      </c>
      <c r="E272" s="48"/>
      <c r="F272" s="6" t="s">
        <v>758</v>
      </c>
      <c r="G272" s="90"/>
      <c r="H272" s="47"/>
      <c r="I272" s="47"/>
      <c r="J272" s="47" t="s">
        <v>373</v>
      </c>
      <c r="K272" s="47" t="s">
        <v>1031</v>
      </c>
      <c r="L272" s="48" t="s">
        <v>1032</v>
      </c>
      <c r="M272" s="41"/>
      <c r="N272" s="91">
        <f t="shared" si="13"/>
        <v>1</v>
      </c>
      <c r="O272" s="3">
        <v>1</v>
      </c>
      <c r="P272" s="1">
        <v>0</v>
      </c>
      <c r="Q272" s="2">
        <v>0</v>
      </c>
      <c r="R272" s="45">
        <f t="shared" si="14"/>
        <v>1</v>
      </c>
      <c r="X272" s="38">
        <v>1</v>
      </c>
      <c r="AB272" s="91"/>
      <c r="AC272" s="91"/>
      <c r="AD272" s="91"/>
      <c r="AE272" s="91"/>
      <c r="AF272" s="91"/>
      <c r="AG272" s="91"/>
      <c r="AH272" s="91"/>
      <c r="AI272" s="91"/>
      <c r="AJ272" s="91"/>
      <c r="AK272" s="91"/>
      <c r="AL272" s="91"/>
      <c r="AO272" s="100">
        <f t="shared" si="15"/>
        <v>1</v>
      </c>
      <c r="AP272" s="85">
        <f t="shared" si="16"/>
        <v>0</v>
      </c>
    </row>
    <row r="273" spans="1:42" x14ac:dyDescent="0.3">
      <c r="A273" s="48" t="s">
        <v>1031</v>
      </c>
      <c r="B273" s="6" t="s">
        <v>634</v>
      </c>
      <c r="C273" s="6" t="s">
        <v>635</v>
      </c>
      <c r="D273" s="47">
        <v>1</v>
      </c>
      <c r="E273" s="48"/>
      <c r="F273" s="6" t="s">
        <v>844</v>
      </c>
      <c r="G273" s="90"/>
      <c r="H273" s="47"/>
      <c r="I273" s="47"/>
      <c r="J273" s="47" t="s">
        <v>373</v>
      </c>
      <c r="K273" s="47" t="s">
        <v>1031</v>
      </c>
      <c r="L273" s="48" t="s">
        <v>1032</v>
      </c>
      <c r="M273" s="41"/>
      <c r="N273" s="91">
        <f t="shared" si="13"/>
        <v>1</v>
      </c>
      <c r="O273" s="3">
        <v>1</v>
      </c>
      <c r="P273" s="1">
        <v>0</v>
      </c>
      <c r="Q273" s="2">
        <v>0</v>
      </c>
      <c r="R273" s="45">
        <f t="shared" si="14"/>
        <v>1</v>
      </c>
      <c r="X273" s="38">
        <v>1</v>
      </c>
      <c r="AB273" s="91"/>
      <c r="AC273" s="91"/>
      <c r="AD273" s="91"/>
      <c r="AE273" s="91"/>
      <c r="AF273" s="91"/>
      <c r="AG273" s="91"/>
      <c r="AH273" s="91"/>
      <c r="AI273" s="91"/>
      <c r="AJ273" s="91"/>
      <c r="AK273" s="91"/>
      <c r="AL273" s="91"/>
      <c r="AO273" s="100">
        <f t="shared" si="15"/>
        <v>1</v>
      </c>
      <c r="AP273" s="85">
        <f t="shared" si="16"/>
        <v>0</v>
      </c>
    </row>
    <row r="274" spans="1:42" x14ac:dyDescent="0.3">
      <c r="A274" s="48" t="s">
        <v>1031</v>
      </c>
      <c r="B274" s="6" t="s">
        <v>998</v>
      </c>
      <c r="C274" s="6" t="s">
        <v>635</v>
      </c>
      <c r="D274" s="47">
        <v>1</v>
      </c>
      <c r="E274" s="48"/>
      <c r="F274" s="6" t="s">
        <v>997</v>
      </c>
      <c r="G274" s="90"/>
      <c r="H274" s="47"/>
      <c r="I274" s="47"/>
      <c r="J274" s="47" t="s">
        <v>373</v>
      </c>
      <c r="K274" s="47" t="s">
        <v>1031</v>
      </c>
      <c r="L274" s="48" t="s">
        <v>1032</v>
      </c>
      <c r="M274" s="41"/>
      <c r="N274" s="91">
        <f t="shared" si="13"/>
        <v>1</v>
      </c>
      <c r="O274" s="3">
        <v>1</v>
      </c>
      <c r="P274" s="1">
        <v>0</v>
      </c>
      <c r="Q274" s="2">
        <v>0</v>
      </c>
      <c r="R274" s="45">
        <f t="shared" si="14"/>
        <v>1</v>
      </c>
      <c r="X274" s="38">
        <v>1</v>
      </c>
      <c r="AB274" s="91"/>
      <c r="AC274" s="91"/>
      <c r="AD274" s="91"/>
      <c r="AE274" s="91"/>
      <c r="AF274" s="91"/>
      <c r="AG274" s="91"/>
      <c r="AH274" s="91"/>
      <c r="AI274" s="91"/>
      <c r="AJ274" s="91"/>
      <c r="AK274" s="91"/>
      <c r="AL274" s="91"/>
      <c r="AO274" s="100">
        <f t="shared" si="15"/>
        <v>1</v>
      </c>
      <c r="AP274" s="85">
        <f t="shared" si="16"/>
        <v>0</v>
      </c>
    </row>
    <row r="275" spans="1:42" x14ac:dyDescent="0.3">
      <c r="A275" s="48" t="s">
        <v>1031</v>
      </c>
      <c r="B275" s="6" t="s">
        <v>617</v>
      </c>
      <c r="C275" s="6" t="s">
        <v>211</v>
      </c>
      <c r="D275" s="47">
        <v>1</v>
      </c>
      <c r="E275" s="48"/>
      <c r="F275" s="6" t="s">
        <v>616</v>
      </c>
      <c r="G275" s="90"/>
      <c r="H275" s="47"/>
      <c r="I275" s="47"/>
      <c r="J275" s="47" t="s">
        <v>373</v>
      </c>
      <c r="K275" s="47" t="s">
        <v>1031</v>
      </c>
      <c r="L275" s="48" t="s">
        <v>1032</v>
      </c>
      <c r="M275" s="41"/>
      <c r="N275" s="91">
        <f t="shared" si="13"/>
        <v>2</v>
      </c>
      <c r="O275" s="3">
        <v>0</v>
      </c>
      <c r="P275" s="1">
        <v>2</v>
      </c>
      <c r="Q275" s="2">
        <v>0</v>
      </c>
      <c r="R275" s="45">
        <f t="shared" si="14"/>
        <v>2</v>
      </c>
      <c r="W275" s="38">
        <v>2</v>
      </c>
      <c r="AB275" s="91"/>
      <c r="AC275" s="91"/>
      <c r="AD275" s="91"/>
      <c r="AE275" s="91"/>
      <c r="AF275" s="91"/>
      <c r="AG275" s="91"/>
      <c r="AH275" s="91"/>
      <c r="AI275" s="91"/>
      <c r="AJ275" s="91"/>
      <c r="AK275" s="91"/>
      <c r="AL275" s="91"/>
      <c r="AO275" s="100">
        <f t="shared" si="15"/>
        <v>2</v>
      </c>
      <c r="AP275" s="85">
        <f t="shared" si="16"/>
        <v>0</v>
      </c>
    </row>
    <row r="276" spans="1:42" x14ac:dyDescent="0.3">
      <c r="A276" s="48" t="s">
        <v>1031</v>
      </c>
      <c r="B276" s="6" t="s">
        <v>817</v>
      </c>
      <c r="C276" s="6" t="s">
        <v>211</v>
      </c>
      <c r="D276" s="47">
        <v>1</v>
      </c>
      <c r="E276" s="48"/>
      <c r="F276" s="6" t="s">
        <v>816</v>
      </c>
      <c r="G276" s="90"/>
      <c r="H276" s="47"/>
      <c r="I276" s="47"/>
      <c r="J276" s="47" t="s">
        <v>373</v>
      </c>
      <c r="K276" s="47" t="s">
        <v>1031</v>
      </c>
      <c r="L276" s="48" t="s">
        <v>1032</v>
      </c>
      <c r="M276" s="41"/>
      <c r="N276" s="91">
        <f t="shared" si="13"/>
        <v>1</v>
      </c>
      <c r="O276" s="3">
        <v>1</v>
      </c>
      <c r="P276" s="1">
        <v>0</v>
      </c>
      <c r="Q276" s="2">
        <v>0</v>
      </c>
      <c r="R276" s="45">
        <f t="shared" si="14"/>
        <v>1</v>
      </c>
      <c r="X276" s="38">
        <v>1</v>
      </c>
      <c r="AB276" s="91"/>
      <c r="AC276" s="91"/>
      <c r="AD276" s="91"/>
      <c r="AE276" s="91"/>
      <c r="AF276" s="91"/>
      <c r="AG276" s="91"/>
      <c r="AH276" s="91"/>
      <c r="AI276" s="91"/>
      <c r="AJ276" s="91"/>
      <c r="AK276" s="91"/>
      <c r="AL276" s="91"/>
      <c r="AO276" s="100">
        <f t="shared" si="15"/>
        <v>1</v>
      </c>
      <c r="AP276" s="85">
        <f t="shared" si="16"/>
        <v>0</v>
      </c>
    </row>
    <row r="277" spans="1:42" x14ac:dyDescent="0.3">
      <c r="A277" s="48" t="s">
        <v>1031</v>
      </c>
      <c r="B277" s="6" t="s">
        <v>959</v>
      </c>
      <c r="C277" s="6" t="s">
        <v>211</v>
      </c>
      <c r="D277" s="47">
        <v>1</v>
      </c>
      <c r="E277" s="48"/>
      <c r="F277" s="6" t="s">
        <v>958</v>
      </c>
      <c r="G277" s="90"/>
      <c r="H277" s="47"/>
      <c r="I277" s="47"/>
      <c r="J277" s="47" t="s">
        <v>373</v>
      </c>
      <c r="K277" s="47" t="s">
        <v>1031</v>
      </c>
      <c r="L277" s="48" t="s">
        <v>1032</v>
      </c>
      <c r="M277" s="41"/>
      <c r="N277" s="91">
        <f t="shared" si="13"/>
        <v>1</v>
      </c>
      <c r="O277" s="3">
        <v>1</v>
      </c>
      <c r="P277" s="1">
        <v>0</v>
      </c>
      <c r="Q277" s="2">
        <v>0</v>
      </c>
      <c r="R277" s="45">
        <f t="shared" si="14"/>
        <v>1</v>
      </c>
      <c r="X277" s="38">
        <v>1</v>
      </c>
      <c r="AB277" s="91"/>
      <c r="AC277" s="91"/>
      <c r="AD277" s="91"/>
      <c r="AE277" s="91"/>
      <c r="AF277" s="91"/>
      <c r="AG277" s="91"/>
      <c r="AH277" s="91"/>
      <c r="AI277" s="91"/>
      <c r="AJ277" s="91"/>
      <c r="AK277" s="91"/>
      <c r="AL277" s="91"/>
      <c r="AO277" s="100">
        <f t="shared" si="15"/>
        <v>1</v>
      </c>
      <c r="AP277" s="85">
        <f t="shared" si="16"/>
        <v>0</v>
      </c>
    </row>
    <row r="278" spans="1:42" x14ac:dyDescent="0.3">
      <c r="A278" s="48" t="s">
        <v>1031</v>
      </c>
      <c r="B278" s="6" t="s">
        <v>1000</v>
      </c>
      <c r="C278" s="6" t="s">
        <v>211</v>
      </c>
      <c r="D278" s="47">
        <v>1</v>
      </c>
      <c r="E278" s="48"/>
      <c r="F278" s="6" t="s">
        <v>999</v>
      </c>
      <c r="G278" s="90"/>
      <c r="H278" s="47"/>
      <c r="I278" s="47"/>
      <c r="J278" s="47" t="s">
        <v>373</v>
      </c>
      <c r="K278" s="47" t="s">
        <v>1031</v>
      </c>
      <c r="L278" s="48" t="s">
        <v>1032</v>
      </c>
      <c r="M278" s="41"/>
      <c r="N278" s="91">
        <f t="shared" si="13"/>
        <v>1</v>
      </c>
      <c r="O278" s="3">
        <v>1</v>
      </c>
      <c r="P278" s="1">
        <v>0</v>
      </c>
      <c r="Q278" s="2">
        <v>0</v>
      </c>
      <c r="R278" s="45">
        <f t="shared" si="14"/>
        <v>1</v>
      </c>
      <c r="X278" s="38">
        <v>1</v>
      </c>
      <c r="AB278" s="91"/>
      <c r="AC278" s="91"/>
      <c r="AD278" s="91"/>
      <c r="AE278" s="91"/>
      <c r="AF278" s="91"/>
      <c r="AG278" s="91"/>
      <c r="AH278" s="91"/>
      <c r="AI278" s="91"/>
      <c r="AJ278" s="91"/>
      <c r="AK278" s="91"/>
      <c r="AL278" s="91"/>
      <c r="AO278" s="100">
        <f t="shared" si="15"/>
        <v>1</v>
      </c>
      <c r="AP278" s="85">
        <f t="shared" si="16"/>
        <v>0</v>
      </c>
    </row>
    <row r="279" spans="1:42" x14ac:dyDescent="0.3">
      <c r="A279" s="48" t="s">
        <v>1031</v>
      </c>
      <c r="B279" s="6" t="s">
        <v>592</v>
      </c>
      <c r="C279" s="6" t="s">
        <v>593</v>
      </c>
      <c r="D279" s="47">
        <v>1</v>
      </c>
      <c r="E279" s="48"/>
      <c r="F279" s="6" t="s">
        <v>591</v>
      </c>
      <c r="G279" s="90"/>
      <c r="H279" s="47"/>
      <c r="I279" s="47"/>
      <c r="J279" s="47" t="s">
        <v>373</v>
      </c>
      <c r="K279" s="47" t="s">
        <v>1031</v>
      </c>
      <c r="L279" s="48" t="s">
        <v>1032</v>
      </c>
      <c r="M279" s="41"/>
      <c r="N279" s="91">
        <f t="shared" si="13"/>
        <v>1</v>
      </c>
      <c r="O279" s="3">
        <v>1</v>
      </c>
      <c r="P279" s="1">
        <v>0</v>
      </c>
      <c r="Q279" s="2">
        <v>0</v>
      </c>
      <c r="R279" s="45">
        <f t="shared" si="14"/>
        <v>1</v>
      </c>
      <c r="X279" s="38">
        <v>1</v>
      </c>
      <c r="AB279" s="91"/>
      <c r="AC279" s="91"/>
      <c r="AD279" s="91"/>
      <c r="AE279" s="91"/>
      <c r="AF279" s="91"/>
      <c r="AG279" s="91"/>
      <c r="AH279" s="91"/>
      <c r="AI279" s="91"/>
      <c r="AJ279" s="91"/>
      <c r="AK279" s="91"/>
      <c r="AL279" s="91"/>
      <c r="AO279" s="100">
        <f t="shared" si="15"/>
        <v>1</v>
      </c>
      <c r="AP279" s="85">
        <f t="shared" si="16"/>
        <v>0</v>
      </c>
    </row>
    <row r="280" spans="1:42" x14ac:dyDescent="0.3">
      <c r="A280" s="48" t="s">
        <v>1031</v>
      </c>
      <c r="B280" s="6" t="s">
        <v>956</v>
      </c>
      <c r="C280" s="6" t="s">
        <v>957</v>
      </c>
      <c r="D280" s="47">
        <v>1</v>
      </c>
      <c r="E280" s="48"/>
      <c r="F280" s="6" t="s">
        <v>955</v>
      </c>
      <c r="G280" s="90"/>
      <c r="H280" s="47"/>
      <c r="I280" s="47"/>
      <c r="J280" s="47" t="s">
        <v>373</v>
      </c>
      <c r="K280" s="47" t="s">
        <v>1031</v>
      </c>
      <c r="L280" s="48" t="s">
        <v>1032</v>
      </c>
      <c r="M280" s="41"/>
      <c r="N280" s="91">
        <f t="shared" si="13"/>
        <v>1</v>
      </c>
      <c r="O280" s="3">
        <v>0</v>
      </c>
      <c r="P280" s="1">
        <v>0</v>
      </c>
      <c r="Q280" s="2">
        <v>1</v>
      </c>
      <c r="R280" s="45">
        <f t="shared" si="14"/>
        <v>0</v>
      </c>
      <c r="AB280" s="91"/>
      <c r="AC280" s="91"/>
      <c r="AD280" s="91"/>
      <c r="AE280" s="91"/>
      <c r="AF280" s="91"/>
      <c r="AG280" s="91"/>
      <c r="AH280" s="91"/>
      <c r="AI280" s="91"/>
      <c r="AJ280" s="91"/>
      <c r="AK280" s="91"/>
      <c r="AL280" s="91"/>
      <c r="AO280" s="100">
        <f t="shared" si="15"/>
        <v>0</v>
      </c>
      <c r="AP280" s="85">
        <f t="shared" si="16"/>
        <v>0</v>
      </c>
    </row>
    <row r="281" spans="1:42" x14ac:dyDescent="0.3">
      <c r="A281" s="48" t="s">
        <v>1031</v>
      </c>
      <c r="B281" s="6" t="s">
        <v>693</v>
      </c>
      <c r="C281" s="6" t="s">
        <v>17</v>
      </c>
      <c r="D281" s="47">
        <v>1</v>
      </c>
      <c r="E281" s="48"/>
      <c r="F281" s="6" t="s">
        <v>692</v>
      </c>
      <c r="G281" s="90"/>
      <c r="H281" s="47"/>
      <c r="I281" s="47"/>
      <c r="J281" s="47" t="s">
        <v>373</v>
      </c>
      <c r="K281" s="47" t="s">
        <v>1031</v>
      </c>
      <c r="L281" s="48" t="s">
        <v>1032</v>
      </c>
      <c r="M281" s="41"/>
      <c r="N281" s="91">
        <f t="shared" si="13"/>
        <v>1</v>
      </c>
      <c r="O281" s="3">
        <v>0</v>
      </c>
      <c r="P281" s="1">
        <v>1</v>
      </c>
      <c r="Q281" s="2">
        <v>0</v>
      </c>
      <c r="R281" s="45">
        <f t="shared" si="14"/>
        <v>1</v>
      </c>
      <c r="W281" s="38">
        <v>1</v>
      </c>
      <c r="AB281" s="91"/>
      <c r="AC281" s="91"/>
      <c r="AD281" s="91"/>
      <c r="AE281" s="91"/>
      <c r="AF281" s="91"/>
      <c r="AG281" s="91"/>
      <c r="AH281" s="91"/>
      <c r="AI281" s="91"/>
      <c r="AJ281" s="91"/>
      <c r="AK281" s="91"/>
      <c r="AL281" s="91"/>
      <c r="AO281" s="100">
        <f t="shared" si="15"/>
        <v>1</v>
      </c>
      <c r="AP281" s="85">
        <f t="shared" si="16"/>
        <v>0</v>
      </c>
    </row>
    <row r="282" spans="1:42" x14ac:dyDescent="0.3">
      <c r="A282" s="48" t="s">
        <v>1031</v>
      </c>
      <c r="B282" s="6" t="s">
        <v>841</v>
      </c>
      <c r="C282" s="6" t="s">
        <v>17</v>
      </c>
      <c r="D282" s="47">
        <v>1</v>
      </c>
      <c r="E282" s="48"/>
      <c r="F282" s="6" t="s">
        <v>840</v>
      </c>
      <c r="G282" s="90"/>
      <c r="H282" s="47"/>
      <c r="I282" s="47"/>
      <c r="J282" s="47" t="s">
        <v>373</v>
      </c>
      <c r="K282" s="47" t="s">
        <v>1031</v>
      </c>
      <c r="L282" s="48" t="s">
        <v>1032</v>
      </c>
      <c r="M282" s="41"/>
      <c r="N282" s="91">
        <f t="shared" si="13"/>
        <v>1</v>
      </c>
      <c r="O282" s="3">
        <v>0</v>
      </c>
      <c r="P282" s="1">
        <v>0</v>
      </c>
      <c r="Q282" s="2">
        <v>1</v>
      </c>
      <c r="R282" s="45">
        <f t="shared" si="14"/>
        <v>0</v>
      </c>
      <c r="AB282" s="91"/>
      <c r="AC282" s="91"/>
      <c r="AD282" s="91"/>
      <c r="AE282" s="91"/>
      <c r="AF282" s="91"/>
      <c r="AG282" s="91"/>
      <c r="AH282" s="91"/>
      <c r="AI282" s="91"/>
      <c r="AJ282" s="91"/>
      <c r="AK282" s="91"/>
      <c r="AL282" s="91"/>
      <c r="AO282" s="100">
        <f t="shared" si="15"/>
        <v>0</v>
      </c>
      <c r="AP282" s="85">
        <f t="shared" si="16"/>
        <v>0</v>
      </c>
    </row>
    <row r="283" spans="1:42" x14ac:dyDescent="0.3">
      <c r="A283" s="48" t="s">
        <v>1031</v>
      </c>
      <c r="B283" s="6" t="s">
        <v>637</v>
      </c>
      <c r="C283" s="6" t="s">
        <v>638</v>
      </c>
      <c r="D283" s="47">
        <v>1</v>
      </c>
      <c r="E283" s="48"/>
      <c r="F283" s="6" t="s">
        <v>636</v>
      </c>
      <c r="G283" s="90"/>
      <c r="H283" s="47"/>
      <c r="I283" s="47"/>
      <c r="J283" s="47" t="s">
        <v>373</v>
      </c>
      <c r="K283" s="47" t="s">
        <v>1031</v>
      </c>
      <c r="L283" s="48" t="s">
        <v>1032</v>
      </c>
      <c r="M283" s="41"/>
      <c r="N283" s="91">
        <f t="shared" si="13"/>
        <v>1</v>
      </c>
      <c r="O283" s="3">
        <v>0</v>
      </c>
      <c r="P283" s="1">
        <v>1</v>
      </c>
      <c r="Q283" s="2">
        <v>0</v>
      </c>
      <c r="R283" s="45">
        <f t="shared" si="14"/>
        <v>1</v>
      </c>
      <c r="W283" s="38">
        <v>1</v>
      </c>
      <c r="AB283" s="91"/>
      <c r="AC283" s="91"/>
      <c r="AD283" s="91"/>
      <c r="AE283" s="91"/>
      <c r="AF283" s="91"/>
      <c r="AG283" s="91"/>
      <c r="AH283" s="91"/>
      <c r="AI283" s="91"/>
      <c r="AJ283" s="91"/>
      <c r="AK283" s="91"/>
      <c r="AL283" s="91"/>
      <c r="AO283" s="100">
        <f t="shared" si="15"/>
        <v>1</v>
      </c>
      <c r="AP283" s="85">
        <f t="shared" si="16"/>
        <v>0</v>
      </c>
    </row>
    <row r="284" spans="1:42" x14ac:dyDescent="0.3">
      <c r="A284" s="48" t="s">
        <v>1031</v>
      </c>
      <c r="B284" s="6" t="s">
        <v>656</v>
      </c>
      <c r="C284" s="6" t="s">
        <v>638</v>
      </c>
      <c r="D284" s="47">
        <v>1</v>
      </c>
      <c r="E284" s="48"/>
      <c r="F284" s="6" t="s">
        <v>655</v>
      </c>
      <c r="G284" s="90"/>
      <c r="H284" s="47"/>
      <c r="I284" s="47"/>
      <c r="J284" s="47" t="s">
        <v>373</v>
      </c>
      <c r="K284" s="47" t="s">
        <v>1031</v>
      </c>
      <c r="L284" s="48" t="s">
        <v>1032</v>
      </c>
      <c r="M284" s="41"/>
      <c r="N284" s="91">
        <f t="shared" ref="N284:N314" si="17">O284+P284+Q284</f>
        <v>1</v>
      </c>
      <c r="O284" s="3">
        <v>0</v>
      </c>
      <c r="P284" s="1">
        <v>1</v>
      </c>
      <c r="Q284" s="2">
        <v>0</v>
      </c>
      <c r="R284" s="45">
        <f t="shared" ref="R284:R314" si="18">P284+O284</f>
        <v>1</v>
      </c>
      <c r="W284" s="38">
        <v>1</v>
      </c>
      <c r="AB284" s="91"/>
      <c r="AC284" s="91"/>
      <c r="AD284" s="91"/>
      <c r="AE284" s="91"/>
      <c r="AF284" s="91"/>
      <c r="AG284" s="91"/>
      <c r="AH284" s="91"/>
      <c r="AI284" s="91"/>
      <c r="AJ284" s="91"/>
      <c r="AK284" s="91"/>
      <c r="AL284" s="91"/>
      <c r="AO284" s="100">
        <f t="shared" ref="AO284:AO314" si="19">SUM(W284:AN284)</f>
        <v>1</v>
      </c>
      <c r="AP284" s="85">
        <f t="shared" si="16"/>
        <v>0</v>
      </c>
    </row>
    <row r="285" spans="1:42" x14ac:dyDescent="0.3">
      <c r="A285" s="48" t="s">
        <v>1031</v>
      </c>
      <c r="B285" s="6" t="s">
        <v>704</v>
      </c>
      <c r="C285" s="6" t="s">
        <v>638</v>
      </c>
      <c r="D285" s="47">
        <v>1</v>
      </c>
      <c r="E285" s="48"/>
      <c r="F285" s="6" t="s">
        <v>703</v>
      </c>
      <c r="G285" s="90"/>
      <c r="H285" s="47"/>
      <c r="I285" s="47"/>
      <c r="J285" s="47" t="s">
        <v>373</v>
      </c>
      <c r="K285" s="47" t="s">
        <v>1031</v>
      </c>
      <c r="L285" s="48" t="s">
        <v>1032</v>
      </c>
      <c r="M285" s="41"/>
      <c r="N285" s="91">
        <f t="shared" si="17"/>
        <v>1</v>
      </c>
      <c r="O285" s="3">
        <v>1</v>
      </c>
      <c r="P285" s="1">
        <v>0</v>
      </c>
      <c r="Q285" s="2">
        <v>0</v>
      </c>
      <c r="R285" s="45">
        <f t="shared" si="18"/>
        <v>1</v>
      </c>
      <c r="X285" s="38">
        <v>1</v>
      </c>
      <c r="AB285" s="91"/>
      <c r="AC285" s="91"/>
      <c r="AD285" s="91"/>
      <c r="AE285" s="91"/>
      <c r="AF285" s="91"/>
      <c r="AG285" s="91"/>
      <c r="AH285" s="91"/>
      <c r="AI285" s="91"/>
      <c r="AJ285" s="91"/>
      <c r="AK285" s="91"/>
      <c r="AL285" s="91"/>
      <c r="AO285" s="100">
        <f t="shared" si="19"/>
        <v>1</v>
      </c>
      <c r="AP285" s="85">
        <f t="shared" si="16"/>
        <v>0</v>
      </c>
    </row>
    <row r="286" spans="1:42" x14ac:dyDescent="0.3">
      <c r="A286" s="48" t="s">
        <v>1031</v>
      </c>
      <c r="B286" s="6" t="s">
        <v>575</v>
      </c>
      <c r="C286" s="6" t="s">
        <v>222</v>
      </c>
      <c r="D286" s="47">
        <v>1</v>
      </c>
      <c r="E286" s="48"/>
      <c r="F286" s="6" t="s">
        <v>574</v>
      </c>
      <c r="G286" s="90"/>
      <c r="H286" s="47"/>
      <c r="I286" s="47"/>
      <c r="J286" s="47" t="s">
        <v>373</v>
      </c>
      <c r="K286" s="47" t="s">
        <v>1031</v>
      </c>
      <c r="L286" s="48" t="s">
        <v>1032</v>
      </c>
      <c r="M286" s="41"/>
      <c r="N286" s="91">
        <f t="shared" si="17"/>
        <v>1</v>
      </c>
      <c r="O286" s="3">
        <v>1</v>
      </c>
      <c r="P286" s="1">
        <v>0</v>
      </c>
      <c r="Q286" s="2">
        <v>0</v>
      </c>
      <c r="R286" s="45">
        <f t="shared" si="18"/>
        <v>1</v>
      </c>
      <c r="X286" s="38">
        <v>1</v>
      </c>
      <c r="AB286" s="91"/>
      <c r="AC286" s="91"/>
      <c r="AD286" s="91"/>
      <c r="AE286" s="91"/>
      <c r="AF286" s="91"/>
      <c r="AG286" s="91"/>
      <c r="AH286" s="91"/>
      <c r="AI286" s="91"/>
      <c r="AJ286" s="91"/>
      <c r="AK286" s="91"/>
      <c r="AL286" s="91"/>
      <c r="AO286" s="100">
        <f t="shared" si="19"/>
        <v>1</v>
      </c>
      <c r="AP286" s="85">
        <f t="shared" si="16"/>
        <v>0</v>
      </c>
    </row>
    <row r="287" spans="1:42" x14ac:dyDescent="0.3">
      <c r="A287" s="48" t="s">
        <v>1031</v>
      </c>
      <c r="B287" s="6" t="s">
        <v>586</v>
      </c>
      <c r="C287" s="6" t="s">
        <v>222</v>
      </c>
      <c r="D287" s="47">
        <v>1</v>
      </c>
      <c r="E287" s="48"/>
      <c r="F287" s="6" t="s">
        <v>585</v>
      </c>
      <c r="G287" s="90"/>
      <c r="H287" s="47"/>
      <c r="I287" s="47"/>
      <c r="J287" s="47" t="s">
        <v>373</v>
      </c>
      <c r="K287" s="47" t="s">
        <v>1031</v>
      </c>
      <c r="L287" s="48" t="s">
        <v>1032</v>
      </c>
      <c r="M287" s="41"/>
      <c r="N287" s="91">
        <f t="shared" si="17"/>
        <v>1</v>
      </c>
      <c r="O287" s="3">
        <v>1</v>
      </c>
      <c r="P287" s="1">
        <v>0</v>
      </c>
      <c r="Q287" s="2">
        <v>0</v>
      </c>
      <c r="R287" s="45">
        <f t="shared" si="18"/>
        <v>1</v>
      </c>
      <c r="X287" s="38">
        <v>1</v>
      </c>
      <c r="AB287" s="91"/>
      <c r="AC287" s="91"/>
      <c r="AD287" s="91"/>
      <c r="AE287" s="91"/>
      <c r="AF287" s="91"/>
      <c r="AG287" s="91"/>
      <c r="AH287" s="91"/>
      <c r="AI287" s="91"/>
      <c r="AJ287" s="91"/>
      <c r="AK287" s="91"/>
      <c r="AL287" s="91"/>
      <c r="AO287" s="100">
        <f t="shared" si="19"/>
        <v>1</v>
      </c>
      <c r="AP287" s="85">
        <f t="shared" si="16"/>
        <v>0</v>
      </c>
    </row>
    <row r="288" spans="1:42" x14ac:dyDescent="0.3">
      <c r="A288" s="48" t="s">
        <v>1031</v>
      </c>
      <c r="B288" s="6" t="s">
        <v>732</v>
      </c>
      <c r="C288" s="6" t="s">
        <v>222</v>
      </c>
      <c r="D288" s="47">
        <v>1</v>
      </c>
      <c r="E288" s="48"/>
      <c r="F288" s="6" t="s">
        <v>731</v>
      </c>
      <c r="G288" s="90"/>
      <c r="H288" s="47"/>
      <c r="I288" s="47"/>
      <c r="J288" s="47" t="s">
        <v>373</v>
      </c>
      <c r="K288" s="47" t="s">
        <v>1031</v>
      </c>
      <c r="L288" s="48" t="s">
        <v>1032</v>
      </c>
      <c r="M288" s="41"/>
      <c r="N288" s="91">
        <f t="shared" si="17"/>
        <v>1</v>
      </c>
      <c r="O288" s="3">
        <v>1</v>
      </c>
      <c r="P288" s="1">
        <v>0</v>
      </c>
      <c r="Q288" s="2">
        <v>0</v>
      </c>
      <c r="R288" s="45">
        <f t="shared" si="18"/>
        <v>1</v>
      </c>
      <c r="X288" s="38">
        <v>1</v>
      </c>
      <c r="AB288" s="91"/>
      <c r="AC288" s="91"/>
      <c r="AD288" s="91"/>
      <c r="AE288" s="91"/>
      <c r="AF288" s="91"/>
      <c r="AG288" s="91"/>
      <c r="AH288" s="91"/>
      <c r="AI288" s="91"/>
      <c r="AJ288" s="91"/>
      <c r="AK288" s="91"/>
      <c r="AL288" s="91"/>
      <c r="AO288" s="100">
        <f t="shared" si="19"/>
        <v>1</v>
      </c>
      <c r="AP288" s="85">
        <f t="shared" si="16"/>
        <v>0</v>
      </c>
    </row>
    <row r="289" spans="1:42" x14ac:dyDescent="0.3">
      <c r="A289" s="48" t="s">
        <v>1031</v>
      </c>
      <c r="B289" s="6" t="s">
        <v>773</v>
      </c>
      <c r="C289" s="6" t="s">
        <v>222</v>
      </c>
      <c r="D289" s="47">
        <v>1</v>
      </c>
      <c r="E289" s="48"/>
      <c r="F289" s="6" t="s">
        <v>772</v>
      </c>
      <c r="G289" s="90"/>
      <c r="H289" s="47"/>
      <c r="I289" s="47"/>
      <c r="J289" s="47" t="s">
        <v>373</v>
      </c>
      <c r="K289" s="47" t="s">
        <v>1031</v>
      </c>
      <c r="L289" s="48" t="s">
        <v>1032</v>
      </c>
      <c r="M289" s="41"/>
      <c r="N289" s="91">
        <f t="shared" si="17"/>
        <v>1</v>
      </c>
      <c r="O289" s="3">
        <v>0</v>
      </c>
      <c r="P289" s="1">
        <v>1</v>
      </c>
      <c r="Q289" s="2">
        <v>0</v>
      </c>
      <c r="R289" s="45">
        <f t="shared" si="18"/>
        <v>1</v>
      </c>
      <c r="W289" s="38">
        <v>1</v>
      </c>
      <c r="AB289" s="91"/>
      <c r="AC289" s="91"/>
      <c r="AD289" s="91"/>
      <c r="AE289" s="91"/>
      <c r="AF289" s="91"/>
      <c r="AG289" s="91"/>
      <c r="AH289" s="91"/>
      <c r="AI289" s="91"/>
      <c r="AJ289" s="91"/>
      <c r="AK289" s="91"/>
      <c r="AL289" s="91"/>
      <c r="AO289" s="100">
        <f t="shared" si="19"/>
        <v>1</v>
      </c>
      <c r="AP289" s="85">
        <f t="shared" si="16"/>
        <v>0</v>
      </c>
    </row>
    <row r="290" spans="1:42" x14ac:dyDescent="0.3">
      <c r="A290" s="48" t="s">
        <v>1031</v>
      </c>
      <c r="B290" s="6" t="s">
        <v>901</v>
      </c>
      <c r="C290" s="6" t="s">
        <v>222</v>
      </c>
      <c r="D290" s="47">
        <v>1</v>
      </c>
      <c r="E290" s="48"/>
      <c r="F290" s="7" t="s">
        <v>900</v>
      </c>
      <c r="G290" s="90"/>
      <c r="H290" s="47"/>
      <c r="I290" s="47"/>
      <c r="J290" s="47" t="s">
        <v>373</v>
      </c>
      <c r="K290" s="47" t="s">
        <v>1031</v>
      </c>
      <c r="L290" s="48" t="s">
        <v>1032</v>
      </c>
      <c r="M290" s="41"/>
      <c r="N290" s="91">
        <f t="shared" si="17"/>
        <v>1</v>
      </c>
      <c r="O290" s="3">
        <v>0</v>
      </c>
      <c r="P290" s="1">
        <v>1</v>
      </c>
      <c r="Q290" s="2">
        <v>0</v>
      </c>
      <c r="R290" s="45">
        <f t="shared" si="18"/>
        <v>1</v>
      </c>
      <c r="W290" s="38">
        <v>1</v>
      </c>
      <c r="AB290" s="91"/>
      <c r="AC290" s="91"/>
      <c r="AD290" s="91"/>
      <c r="AE290" s="91"/>
      <c r="AF290" s="91"/>
      <c r="AG290" s="91"/>
      <c r="AH290" s="91"/>
      <c r="AI290" s="91"/>
      <c r="AJ290" s="91"/>
      <c r="AK290" s="91"/>
      <c r="AL290" s="91"/>
      <c r="AO290" s="100">
        <f t="shared" si="19"/>
        <v>1</v>
      </c>
      <c r="AP290" s="85">
        <f t="shared" si="16"/>
        <v>0</v>
      </c>
    </row>
    <row r="291" spans="1:42" x14ac:dyDescent="0.3">
      <c r="A291" s="48" t="s">
        <v>1031</v>
      </c>
      <c r="B291" s="6" t="s">
        <v>918</v>
      </c>
      <c r="C291" s="6" t="s">
        <v>222</v>
      </c>
      <c r="D291" s="47">
        <v>1</v>
      </c>
      <c r="E291" s="48"/>
      <c r="F291" s="6" t="s">
        <v>917</v>
      </c>
      <c r="G291" s="90"/>
      <c r="H291" s="47"/>
      <c r="I291" s="47"/>
      <c r="J291" s="47" t="s">
        <v>373</v>
      </c>
      <c r="K291" s="47" t="s">
        <v>1031</v>
      </c>
      <c r="L291" s="48" t="s">
        <v>1032</v>
      </c>
      <c r="M291" s="41"/>
      <c r="N291" s="91">
        <f t="shared" si="17"/>
        <v>1</v>
      </c>
      <c r="O291" s="3">
        <v>1</v>
      </c>
      <c r="P291" s="1">
        <v>0</v>
      </c>
      <c r="Q291" s="2">
        <v>0</v>
      </c>
      <c r="R291" s="45">
        <f t="shared" si="18"/>
        <v>1</v>
      </c>
      <c r="X291" s="38">
        <v>1</v>
      </c>
      <c r="AB291" s="91"/>
      <c r="AC291" s="91"/>
      <c r="AD291" s="91"/>
      <c r="AE291" s="91"/>
      <c r="AF291" s="91"/>
      <c r="AG291" s="91"/>
      <c r="AH291" s="91"/>
      <c r="AI291" s="91"/>
      <c r="AJ291" s="91"/>
      <c r="AK291" s="91"/>
      <c r="AL291" s="91"/>
      <c r="AO291" s="100">
        <f t="shared" si="19"/>
        <v>1</v>
      </c>
      <c r="AP291" s="85">
        <f t="shared" si="16"/>
        <v>0</v>
      </c>
    </row>
    <row r="292" spans="1:42" x14ac:dyDescent="0.3">
      <c r="A292" s="48" t="s">
        <v>1031</v>
      </c>
      <c r="B292" s="6" t="s">
        <v>839</v>
      </c>
      <c r="C292" s="6" t="s">
        <v>222</v>
      </c>
      <c r="D292" s="47">
        <v>1</v>
      </c>
      <c r="E292" s="48"/>
      <c r="F292" s="6" t="s">
        <v>838</v>
      </c>
      <c r="G292" s="90"/>
      <c r="H292" s="47"/>
      <c r="I292" s="47"/>
      <c r="J292" s="47" t="s">
        <v>373</v>
      </c>
      <c r="K292" s="47" t="s">
        <v>1031</v>
      </c>
      <c r="L292" s="48" t="s">
        <v>1032</v>
      </c>
      <c r="M292" s="41"/>
      <c r="N292" s="91">
        <f t="shared" si="17"/>
        <v>1</v>
      </c>
      <c r="O292" s="3">
        <v>0</v>
      </c>
      <c r="P292" s="1">
        <v>0</v>
      </c>
      <c r="Q292" s="2">
        <v>1</v>
      </c>
      <c r="R292" s="45">
        <f t="shared" si="18"/>
        <v>0</v>
      </c>
      <c r="AB292" s="91"/>
      <c r="AC292" s="91"/>
      <c r="AD292" s="91"/>
      <c r="AE292" s="91"/>
      <c r="AF292" s="91"/>
      <c r="AG292" s="91"/>
      <c r="AH292" s="91"/>
      <c r="AI292" s="91"/>
      <c r="AJ292" s="91"/>
      <c r="AK292" s="91"/>
      <c r="AL292" s="91"/>
      <c r="AO292" s="100">
        <f t="shared" si="19"/>
        <v>0</v>
      </c>
      <c r="AP292" s="85">
        <f t="shared" si="16"/>
        <v>0</v>
      </c>
    </row>
    <row r="293" spans="1:42" x14ac:dyDescent="0.3">
      <c r="A293" s="48" t="s">
        <v>1031</v>
      </c>
      <c r="B293" s="6" t="s">
        <v>976</v>
      </c>
      <c r="C293" s="6" t="s">
        <v>222</v>
      </c>
      <c r="D293" s="47">
        <v>1</v>
      </c>
      <c r="E293" s="48"/>
      <c r="F293" s="6" t="s">
        <v>975</v>
      </c>
      <c r="G293" s="90"/>
      <c r="H293" s="47"/>
      <c r="I293" s="47"/>
      <c r="J293" s="47" t="s">
        <v>373</v>
      </c>
      <c r="K293" s="47" t="s">
        <v>1031</v>
      </c>
      <c r="L293" s="48" t="s">
        <v>1032</v>
      </c>
      <c r="M293" s="41"/>
      <c r="N293" s="91">
        <f t="shared" si="17"/>
        <v>1</v>
      </c>
      <c r="O293" s="3">
        <v>1</v>
      </c>
      <c r="P293" s="1">
        <v>0</v>
      </c>
      <c r="Q293" s="2">
        <v>0</v>
      </c>
      <c r="R293" s="45">
        <f t="shared" si="18"/>
        <v>1</v>
      </c>
      <c r="X293" s="38">
        <v>1</v>
      </c>
      <c r="AB293" s="91"/>
      <c r="AC293" s="91"/>
      <c r="AD293" s="91"/>
      <c r="AE293" s="91"/>
      <c r="AF293" s="91"/>
      <c r="AG293" s="91"/>
      <c r="AH293" s="91"/>
      <c r="AI293" s="91"/>
      <c r="AJ293" s="91"/>
      <c r="AK293" s="91"/>
      <c r="AL293" s="91"/>
      <c r="AO293" s="100">
        <f t="shared" si="19"/>
        <v>1</v>
      </c>
      <c r="AP293" s="85">
        <f t="shared" si="16"/>
        <v>0</v>
      </c>
    </row>
    <row r="294" spans="1:42" x14ac:dyDescent="0.3">
      <c r="A294" s="48" t="s">
        <v>1031</v>
      </c>
      <c r="B294" s="6" t="s">
        <v>892</v>
      </c>
      <c r="C294" s="6" t="s">
        <v>2</v>
      </c>
      <c r="D294" s="47">
        <v>1</v>
      </c>
      <c r="E294" s="48"/>
      <c r="F294" s="6" t="s">
        <v>891</v>
      </c>
      <c r="G294" s="90"/>
      <c r="H294" s="47"/>
      <c r="I294" s="47"/>
      <c r="J294" s="47" t="s">
        <v>373</v>
      </c>
      <c r="K294" s="47" t="s">
        <v>1031</v>
      </c>
      <c r="L294" s="48" t="s">
        <v>1032</v>
      </c>
      <c r="M294" s="41"/>
      <c r="N294" s="91">
        <f t="shared" si="17"/>
        <v>1</v>
      </c>
      <c r="O294" s="3">
        <v>1</v>
      </c>
      <c r="P294" s="1">
        <v>0</v>
      </c>
      <c r="Q294" s="2">
        <v>0</v>
      </c>
      <c r="R294" s="45">
        <f t="shared" si="18"/>
        <v>1</v>
      </c>
      <c r="X294" s="38">
        <v>1</v>
      </c>
      <c r="AB294" s="91"/>
      <c r="AC294" s="91"/>
      <c r="AD294" s="91"/>
      <c r="AE294" s="91"/>
      <c r="AF294" s="91"/>
      <c r="AG294" s="91"/>
      <c r="AH294" s="91"/>
      <c r="AI294" s="91"/>
      <c r="AJ294" s="91"/>
      <c r="AK294" s="91"/>
      <c r="AL294" s="91"/>
      <c r="AO294" s="100">
        <f t="shared" si="19"/>
        <v>1</v>
      </c>
      <c r="AP294" s="85">
        <f t="shared" si="16"/>
        <v>0</v>
      </c>
    </row>
    <row r="295" spans="1:42" x14ac:dyDescent="0.3">
      <c r="A295" s="48" t="s">
        <v>1031</v>
      </c>
      <c r="B295" s="6" t="s">
        <v>1004</v>
      </c>
      <c r="C295" s="6" t="s">
        <v>2</v>
      </c>
      <c r="D295" s="47">
        <v>1</v>
      </c>
      <c r="E295" s="48"/>
      <c r="F295" s="6" t="s">
        <v>1003</v>
      </c>
      <c r="G295" s="90"/>
      <c r="H295" s="47"/>
      <c r="I295" s="47"/>
      <c r="J295" s="47" t="s">
        <v>373</v>
      </c>
      <c r="K295" s="47" t="s">
        <v>1031</v>
      </c>
      <c r="L295" s="48" t="s">
        <v>1032</v>
      </c>
      <c r="M295" s="41"/>
      <c r="N295" s="91">
        <f t="shared" si="17"/>
        <v>1</v>
      </c>
      <c r="O295" s="3">
        <v>1</v>
      </c>
      <c r="P295" s="1">
        <v>0</v>
      </c>
      <c r="Q295" s="2">
        <v>0</v>
      </c>
      <c r="R295" s="45">
        <f t="shared" si="18"/>
        <v>1</v>
      </c>
      <c r="X295" s="38">
        <v>1</v>
      </c>
      <c r="AB295" s="91"/>
      <c r="AC295" s="91"/>
      <c r="AD295" s="91"/>
      <c r="AE295" s="91"/>
      <c r="AF295" s="91"/>
      <c r="AG295" s="91"/>
      <c r="AH295" s="91"/>
      <c r="AI295" s="91"/>
      <c r="AJ295" s="91"/>
      <c r="AK295" s="91"/>
      <c r="AL295" s="91"/>
      <c r="AO295" s="100">
        <f t="shared" si="19"/>
        <v>1</v>
      </c>
      <c r="AP295" s="85">
        <f t="shared" si="16"/>
        <v>0</v>
      </c>
    </row>
    <row r="296" spans="1:42" x14ac:dyDescent="0.3">
      <c r="A296" s="48" t="s">
        <v>1031</v>
      </c>
      <c r="B296" s="6" t="s">
        <v>676</v>
      </c>
      <c r="C296" s="6" t="s">
        <v>677</v>
      </c>
      <c r="D296" s="47">
        <v>1</v>
      </c>
      <c r="E296" s="48"/>
      <c r="F296" s="6" t="s">
        <v>675</v>
      </c>
      <c r="G296" s="90"/>
      <c r="H296" s="47"/>
      <c r="I296" s="47"/>
      <c r="J296" s="47" t="s">
        <v>373</v>
      </c>
      <c r="K296" s="47" t="s">
        <v>1031</v>
      </c>
      <c r="L296" s="48" t="s">
        <v>1032</v>
      </c>
      <c r="M296" s="41"/>
      <c r="N296" s="91">
        <f t="shared" si="17"/>
        <v>1</v>
      </c>
      <c r="O296" s="3">
        <v>1</v>
      </c>
      <c r="P296" s="1">
        <v>0</v>
      </c>
      <c r="Q296" s="2">
        <v>0</v>
      </c>
      <c r="R296" s="45">
        <f t="shared" si="18"/>
        <v>1</v>
      </c>
      <c r="X296" s="38">
        <v>1</v>
      </c>
      <c r="AB296" s="91"/>
      <c r="AC296" s="91"/>
      <c r="AD296" s="91"/>
      <c r="AE296" s="91"/>
      <c r="AF296" s="91"/>
      <c r="AG296" s="91"/>
      <c r="AH296" s="91"/>
      <c r="AI296" s="91"/>
      <c r="AJ296" s="91"/>
      <c r="AK296" s="91"/>
      <c r="AL296" s="91"/>
      <c r="AO296" s="100">
        <f t="shared" si="19"/>
        <v>1</v>
      </c>
      <c r="AP296" s="85">
        <f t="shared" si="16"/>
        <v>0</v>
      </c>
    </row>
    <row r="297" spans="1:42" x14ac:dyDescent="0.3">
      <c r="A297" s="48" t="s">
        <v>1031</v>
      </c>
      <c r="B297" s="6" t="s">
        <v>676</v>
      </c>
      <c r="C297" s="6" t="s">
        <v>677</v>
      </c>
      <c r="D297" s="47">
        <v>1</v>
      </c>
      <c r="E297" s="48"/>
      <c r="F297" s="6" t="s">
        <v>993</v>
      </c>
      <c r="G297" s="90"/>
      <c r="H297" s="47"/>
      <c r="I297" s="47"/>
      <c r="J297" s="47" t="s">
        <v>373</v>
      </c>
      <c r="K297" s="47" t="s">
        <v>1031</v>
      </c>
      <c r="L297" s="48" t="s">
        <v>1032</v>
      </c>
      <c r="M297" s="41"/>
      <c r="N297" s="91">
        <f t="shared" si="17"/>
        <v>1</v>
      </c>
      <c r="O297" s="3">
        <v>0</v>
      </c>
      <c r="P297" s="1">
        <v>1</v>
      </c>
      <c r="Q297" s="2">
        <v>0</v>
      </c>
      <c r="R297" s="45">
        <f t="shared" si="18"/>
        <v>1</v>
      </c>
      <c r="W297" s="38">
        <v>1</v>
      </c>
      <c r="AB297" s="91"/>
      <c r="AC297" s="91"/>
      <c r="AD297" s="91"/>
      <c r="AE297" s="91"/>
      <c r="AF297" s="91"/>
      <c r="AG297" s="91"/>
      <c r="AH297" s="91"/>
      <c r="AI297" s="91"/>
      <c r="AJ297" s="91"/>
      <c r="AK297" s="91"/>
      <c r="AL297" s="91"/>
      <c r="AO297" s="100">
        <f t="shared" si="19"/>
        <v>1</v>
      </c>
      <c r="AP297" s="85">
        <f t="shared" si="16"/>
        <v>0</v>
      </c>
    </row>
    <row r="298" spans="1:42" x14ac:dyDescent="0.3">
      <c r="A298" s="48" t="s">
        <v>1031</v>
      </c>
      <c r="B298" s="6" t="s">
        <v>757</v>
      </c>
      <c r="C298" s="6" t="s">
        <v>707</v>
      </c>
      <c r="D298" s="47">
        <v>1</v>
      </c>
      <c r="E298" s="48"/>
      <c r="F298" s="6" t="s">
        <v>756</v>
      </c>
      <c r="G298" s="90"/>
      <c r="H298" s="47"/>
      <c r="I298" s="47"/>
      <c r="J298" s="47" t="s">
        <v>373</v>
      </c>
      <c r="K298" s="47" t="s">
        <v>1031</v>
      </c>
      <c r="L298" s="48" t="s">
        <v>1032</v>
      </c>
      <c r="M298" s="41"/>
      <c r="N298" s="91">
        <f t="shared" si="17"/>
        <v>1</v>
      </c>
      <c r="O298" s="3">
        <v>0</v>
      </c>
      <c r="P298" s="1">
        <v>0</v>
      </c>
      <c r="Q298" s="2">
        <v>1</v>
      </c>
      <c r="R298" s="45">
        <f t="shared" si="18"/>
        <v>0</v>
      </c>
      <c r="AB298" s="91"/>
      <c r="AC298" s="91"/>
      <c r="AD298" s="91"/>
      <c r="AE298" s="91"/>
      <c r="AF298" s="91"/>
      <c r="AG298" s="91"/>
      <c r="AH298" s="91"/>
      <c r="AI298" s="91"/>
      <c r="AJ298" s="91"/>
      <c r="AK298" s="91"/>
      <c r="AL298" s="91"/>
      <c r="AO298" s="100">
        <f t="shared" si="19"/>
        <v>0</v>
      </c>
      <c r="AP298" s="85">
        <f t="shared" si="16"/>
        <v>0</v>
      </c>
    </row>
    <row r="299" spans="1:42" x14ac:dyDescent="0.3">
      <c r="A299" s="48" t="s">
        <v>1031</v>
      </c>
      <c r="B299" s="6" t="s">
        <v>963</v>
      </c>
      <c r="C299" s="6" t="s">
        <v>707</v>
      </c>
      <c r="D299" s="47">
        <v>1</v>
      </c>
      <c r="E299" s="48"/>
      <c r="F299" s="6" t="s">
        <v>962</v>
      </c>
      <c r="G299" s="90"/>
      <c r="H299" s="47"/>
      <c r="I299" s="47"/>
      <c r="J299" s="47" t="s">
        <v>373</v>
      </c>
      <c r="K299" s="47" t="s">
        <v>1031</v>
      </c>
      <c r="L299" s="48" t="s">
        <v>1032</v>
      </c>
      <c r="M299" s="41"/>
      <c r="N299" s="91">
        <f t="shared" si="17"/>
        <v>1</v>
      </c>
      <c r="O299" s="3">
        <v>0</v>
      </c>
      <c r="P299" s="1">
        <v>0</v>
      </c>
      <c r="Q299" s="2">
        <v>1</v>
      </c>
      <c r="R299" s="45">
        <f t="shared" si="18"/>
        <v>0</v>
      </c>
      <c r="AB299" s="91"/>
      <c r="AC299" s="91"/>
      <c r="AD299" s="91"/>
      <c r="AE299" s="91"/>
      <c r="AF299" s="91"/>
      <c r="AG299" s="91"/>
      <c r="AH299" s="91"/>
      <c r="AI299" s="91"/>
      <c r="AJ299" s="91"/>
      <c r="AK299" s="91"/>
      <c r="AL299" s="91"/>
      <c r="AO299" s="100">
        <f t="shared" si="19"/>
        <v>0</v>
      </c>
      <c r="AP299" s="85">
        <f t="shared" si="16"/>
        <v>0</v>
      </c>
    </row>
    <row r="300" spans="1:42" x14ac:dyDescent="0.3">
      <c r="A300" s="48" t="s">
        <v>1031</v>
      </c>
      <c r="B300" s="6" t="s">
        <v>640</v>
      </c>
      <c r="C300" s="6" t="s">
        <v>13</v>
      </c>
      <c r="D300" s="47">
        <v>1</v>
      </c>
      <c r="E300" s="48"/>
      <c r="F300" s="6" t="s">
        <v>639</v>
      </c>
      <c r="G300" s="90"/>
      <c r="H300" s="47"/>
      <c r="I300" s="47"/>
      <c r="J300" s="47" t="s">
        <v>373</v>
      </c>
      <c r="K300" s="47" t="s">
        <v>1031</v>
      </c>
      <c r="L300" s="48" t="s">
        <v>1032</v>
      </c>
      <c r="M300" s="41"/>
      <c r="N300" s="91">
        <f t="shared" si="17"/>
        <v>1</v>
      </c>
      <c r="O300" s="3">
        <v>1</v>
      </c>
      <c r="P300" s="1">
        <v>0</v>
      </c>
      <c r="Q300" s="2">
        <v>0</v>
      </c>
      <c r="R300" s="45">
        <f t="shared" si="18"/>
        <v>1</v>
      </c>
      <c r="X300" s="38">
        <v>1</v>
      </c>
      <c r="AB300" s="91"/>
      <c r="AC300" s="91"/>
      <c r="AD300" s="91"/>
      <c r="AE300" s="91"/>
      <c r="AF300" s="91"/>
      <c r="AG300" s="91"/>
      <c r="AH300" s="91"/>
      <c r="AI300" s="91"/>
      <c r="AJ300" s="91"/>
      <c r="AK300" s="91"/>
      <c r="AL300" s="91"/>
      <c r="AO300" s="100">
        <f t="shared" si="19"/>
        <v>1</v>
      </c>
      <c r="AP300" s="85">
        <f t="shared" si="16"/>
        <v>0</v>
      </c>
    </row>
    <row r="301" spans="1:42" x14ac:dyDescent="0.3">
      <c r="A301" s="48" t="s">
        <v>1031</v>
      </c>
      <c r="B301" s="6" t="s">
        <v>936</v>
      </c>
      <c r="C301" s="6" t="s">
        <v>9</v>
      </c>
      <c r="D301" s="47">
        <v>1</v>
      </c>
      <c r="E301" s="48"/>
      <c r="F301" s="6" t="s">
        <v>935</v>
      </c>
      <c r="G301" s="90"/>
      <c r="H301" s="47"/>
      <c r="I301" s="47"/>
      <c r="J301" s="47" t="s">
        <v>373</v>
      </c>
      <c r="K301" s="47" t="s">
        <v>1031</v>
      </c>
      <c r="L301" s="48" t="s">
        <v>1032</v>
      </c>
      <c r="M301" s="41"/>
      <c r="N301" s="91">
        <f t="shared" si="17"/>
        <v>1</v>
      </c>
      <c r="O301" s="3">
        <v>1</v>
      </c>
      <c r="P301" s="1">
        <v>0</v>
      </c>
      <c r="Q301" s="2">
        <v>0</v>
      </c>
      <c r="R301" s="45">
        <f t="shared" si="18"/>
        <v>1</v>
      </c>
      <c r="X301" s="38">
        <v>1</v>
      </c>
      <c r="AB301" s="91"/>
      <c r="AC301" s="91"/>
      <c r="AD301" s="91"/>
      <c r="AE301" s="91"/>
      <c r="AF301" s="91"/>
      <c r="AG301" s="91"/>
      <c r="AH301" s="91"/>
      <c r="AI301" s="91"/>
      <c r="AJ301" s="91"/>
      <c r="AK301" s="91"/>
      <c r="AL301" s="91"/>
      <c r="AO301" s="100">
        <f t="shared" si="19"/>
        <v>1</v>
      </c>
      <c r="AP301" s="85">
        <f t="shared" si="16"/>
        <v>0</v>
      </c>
    </row>
    <row r="302" spans="1:42" x14ac:dyDescent="0.3">
      <c r="A302" s="48" t="s">
        <v>1031</v>
      </c>
      <c r="B302" s="6" t="s">
        <v>599</v>
      </c>
      <c r="C302" s="6" t="s">
        <v>9</v>
      </c>
      <c r="D302" s="47">
        <v>1</v>
      </c>
      <c r="E302" s="48"/>
      <c r="F302" s="6" t="s">
        <v>598</v>
      </c>
      <c r="G302" s="90"/>
      <c r="H302" s="47"/>
      <c r="I302" s="47"/>
      <c r="J302" s="47" t="s">
        <v>373</v>
      </c>
      <c r="K302" s="47" t="s">
        <v>1031</v>
      </c>
      <c r="L302" s="48" t="s">
        <v>1032</v>
      </c>
      <c r="M302" s="41"/>
      <c r="N302" s="91">
        <f t="shared" si="17"/>
        <v>1</v>
      </c>
      <c r="O302" s="3">
        <v>0</v>
      </c>
      <c r="P302" s="1">
        <v>0</v>
      </c>
      <c r="Q302" s="2">
        <v>1</v>
      </c>
      <c r="R302" s="45">
        <f t="shared" si="18"/>
        <v>0</v>
      </c>
      <c r="AB302" s="91"/>
      <c r="AC302" s="91"/>
      <c r="AD302" s="91"/>
      <c r="AE302" s="91"/>
      <c r="AF302" s="91"/>
      <c r="AG302" s="91"/>
      <c r="AH302" s="91"/>
      <c r="AI302" s="91"/>
      <c r="AJ302" s="91"/>
      <c r="AK302" s="91"/>
      <c r="AL302" s="91"/>
      <c r="AO302" s="100">
        <f t="shared" si="19"/>
        <v>0</v>
      </c>
      <c r="AP302" s="85">
        <f t="shared" si="16"/>
        <v>0</v>
      </c>
    </row>
    <row r="303" spans="1:42" x14ac:dyDescent="0.3">
      <c r="A303" s="48" t="s">
        <v>1031</v>
      </c>
      <c r="B303" s="6" t="s">
        <v>687</v>
      </c>
      <c r="C303" s="6" t="s">
        <v>688</v>
      </c>
      <c r="D303" s="47">
        <v>1</v>
      </c>
      <c r="E303" s="48"/>
      <c r="F303" s="6" t="s">
        <v>686</v>
      </c>
      <c r="G303" s="90"/>
      <c r="H303" s="47"/>
      <c r="I303" s="47"/>
      <c r="J303" s="47" t="s">
        <v>373</v>
      </c>
      <c r="K303" s="47" t="s">
        <v>1031</v>
      </c>
      <c r="L303" s="48" t="s">
        <v>1032</v>
      </c>
      <c r="M303" s="41"/>
      <c r="N303" s="91">
        <f t="shared" si="17"/>
        <v>1</v>
      </c>
      <c r="O303" s="3">
        <v>0</v>
      </c>
      <c r="P303" s="1">
        <v>1</v>
      </c>
      <c r="Q303" s="2">
        <v>0</v>
      </c>
      <c r="R303" s="45">
        <f t="shared" si="18"/>
        <v>1</v>
      </c>
      <c r="W303" s="38">
        <v>1</v>
      </c>
      <c r="AB303" s="91"/>
      <c r="AC303" s="91"/>
      <c r="AD303" s="91"/>
      <c r="AE303" s="91"/>
      <c r="AF303" s="91"/>
      <c r="AG303" s="91"/>
      <c r="AH303" s="91"/>
      <c r="AI303" s="91"/>
      <c r="AJ303" s="91"/>
      <c r="AK303" s="91"/>
      <c r="AL303" s="91"/>
      <c r="AO303" s="100">
        <f t="shared" si="19"/>
        <v>1</v>
      </c>
      <c r="AP303" s="85">
        <f t="shared" si="16"/>
        <v>0</v>
      </c>
    </row>
    <row r="304" spans="1:42" x14ac:dyDescent="0.3">
      <c r="A304" s="48" t="s">
        <v>1031</v>
      </c>
      <c r="B304" s="6" t="s">
        <v>753</v>
      </c>
      <c r="C304" s="6" t="s">
        <v>22</v>
      </c>
      <c r="D304" s="47">
        <v>1</v>
      </c>
      <c r="E304" s="48"/>
      <c r="F304" s="6" t="s">
        <v>752</v>
      </c>
      <c r="G304" s="90"/>
      <c r="H304" s="47"/>
      <c r="I304" s="47"/>
      <c r="J304" s="47" t="s">
        <v>373</v>
      </c>
      <c r="K304" s="47" t="s">
        <v>1031</v>
      </c>
      <c r="L304" s="48" t="s">
        <v>1032</v>
      </c>
      <c r="M304" s="41"/>
      <c r="N304" s="91">
        <f t="shared" si="17"/>
        <v>1</v>
      </c>
      <c r="O304" s="3">
        <v>0</v>
      </c>
      <c r="P304" s="1">
        <v>0</v>
      </c>
      <c r="Q304" s="2">
        <v>1</v>
      </c>
      <c r="R304" s="45">
        <f t="shared" si="18"/>
        <v>0</v>
      </c>
      <c r="AB304" s="91"/>
      <c r="AC304" s="91"/>
      <c r="AD304" s="91"/>
      <c r="AE304" s="91"/>
      <c r="AF304" s="91"/>
      <c r="AG304" s="91"/>
      <c r="AH304" s="91"/>
      <c r="AI304" s="91"/>
      <c r="AJ304" s="91"/>
      <c r="AK304" s="91"/>
      <c r="AL304" s="91"/>
      <c r="AO304" s="100">
        <f t="shared" si="19"/>
        <v>0</v>
      </c>
      <c r="AP304" s="85">
        <f t="shared" si="16"/>
        <v>0</v>
      </c>
    </row>
    <row r="305" spans="1:47" x14ac:dyDescent="0.3">
      <c r="A305" s="48" t="s">
        <v>1031</v>
      </c>
      <c r="B305" s="6" t="s">
        <v>984</v>
      </c>
      <c r="C305" s="6" t="s">
        <v>22</v>
      </c>
      <c r="D305" s="47">
        <v>1</v>
      </c>
      <c r="E305" s="48"/>
      <c r="F305" s="6" t="s">
        <v>983</v>
      </c>
      <c r="G305" s="90"/>
      <c r="H305" s="47"/>
      <c r="I305" s="47"/>
      <c r="J305" s="47" t="s">
        <v>373</v>
      </c>
      <c r="K305" s="47" t="s">
        <v>1031</v>
      </c>
      <c r="L305" s="48" t="s">
        <v>1032</v>
      </c>
      <c r="M305" s="41"/>
      <c r="N305" s="91">
        <f t="shared" si="17"/>
        <v>1</v>
      </c>
      <c r="O305" s="3">
        <v>1</v>
      </c>
      <c r="P305" s="1">
        <v>0</v>
      </c>
      <c r="Q305" s="2">
        <v>0</v>
      </c>
      <c r="R305" s="45">
        <f t="shared" si="18"/>
        <v>1</v>
      </c>
      <c r="X305" s="38">
        <v>1</v>
      </c>
      <c r="AB305" s="91"/>
      <c r="AC305" s="91"/>
      <c r="AD305" s="91"/>
      <c r="AE305" s="91"/>
      <c r="AF305" s="91"/>
      <c r="AG305" s="91"/>
      <c r="AH305" s="91"/>
      <c r="AI305" s="91"/>
      <c r="AJ305" s="91"/>
      <c r="AK305" s="91"/>
      <c r="AL305" s="91"/>
      <c r="AO305" s="100">
        <f t="shared" si="19"/>
        <v>1</v>
      </c>
      <c r="AP305" s="85">
        <f t="shared" si="16"/>
        <v>0</v>
      </c>
    </row>
    <row r="306" spans="1:47" x14ac:dyDescent="0.3">
      <c r="A306" s="48" t="s">
        <v>1031</v>
      </c>
      <c r="B306" s="6" t="s">
        <v>903</v>
      </c>
      <c r="C306" s="6" t="s">
        <v>10</v>
      </c>
      <c r="D306" s="47">
        <v>0</v>
      </c>
      <c r="E306" s="48"/>
      <c r="F306" s="6" t="s">
        <v>902</v>
      </c>
      <c r="G306" s="90"/>
      <c r="H306" s="47"/>
      <c r="I306" s="47"/>
      <c r="J306" s="47" t="s">
        <v>373</v>
      </c>
      <c r="K306" s="47" t="s">
        <v>1031</v>
      </c>
      <c r="L306" s="48" t="s">
        <v>1032</v>
      </c>
      <c r="M306" s="41"/>
      <c r="N306" s="91">
        <f t="shared" si="17"/>
        <v>1</v>
      </c>
      <c r="O306" s="3">
        <v>0</v>
      </c>
      <c r="P306" s="1">
        <v>1</v>
      </c>
      <c r="Q306" s="2">
        <v>0</v>
      </c>
      <c r="R306" s="45">
        <f t="shared" si="18"/>
        <v>1</v>
      </c>
      <c r="W306" s="38">
        <v>1</v>
      </c>
      <c r="AB306" s="91"/>
      <c r="AC306" s="91"/>
      <c r="AD306" s="91"/>
      <c r="AE306" s="91"/>
      <c r="AF306" s="91"/>
      <c r="AG306" s="91"/>
      <c r="AH306" s="91"/>
      <c r="AI306" s="91"/>
      <c r="AJ306" s="91"/>
      <c r="AK306" s="91"/>
      <c r="AL306" s="91"/>
      <c r="AO306" s="100">
        <f t="shared" si="19"/>
        <v>1</v>
      </c>
      <c r="AP306" s="85">
        <f t="shared" si="16"/>
        <v>0</v>
      </c>
    </row>
    <row r="307" spans="1:47" x14ac:dyDescent="0.3">
      <c r="A307" s="48" t="s">
        <v>1031</v>
      </c>
      <c r="B307" s="6" t="s">
        <v>690</v>
      </c>
      <c r="C307" s="6" t="s">
        <v>691</v>
      </c>
      <c r="D307" s="47">
        <v>0</v>
      </c>
      <c r="E307" s="48"/>
      <c r="F307" s="6" t="s">
        <v>689</v>
      </c>
      <c r="G307" s="90"/>
      <c r="H307" s="47"/>
      <c r="I307" s="47"/>
      <c r="J307" s="47" t="s">
        <v>373</v>
      </c>
      <c r="K307" s="47" t="s">
        <v>1031</v>
      </c>
      <c r="L307" s="48" t="s">
        <v>1032</v>
      </c>
      <c r="M307" s="41"/>
      <c r="N307" s="91">
        <f t="shared" si="17"/>
        <v>1</v>
      </c>
      <c r="O307" s="3">
        <v>0</v>
      </c>
      <c r="P307" s="1">
        <v>0</v>
      </c>
      <c r="Q307" s="2">
        <v>1</v>
      </c>
      <c r="R307" s="45">
        <f t="shared" si="18"/>
        <v>0</v>
      </c>
      <c r="AB307" s="91"/>
      <c r="AC307" s="91"/>
      <c r="AD307" s="91"/>
      <c r="AE307" s="91"/>
      <c r="AF307" s="91"/>
      <c r="AG307" s="91"/>
      <c r="AH307" s="91"/>
      <c r="AI307" s="91"/>
      <c r="AJ307" s="91"/>
      <c r="AK307" s="91"/>
      <c r="AL307" s="91"/>
      <c r="AO307" s="100">
        <f t="shared" si="19"/>
        <v>0</v>
      </c>
      <c r="AP307" s="85">
        <f t="shared" si="16"/>
        <v>0</v>
      </c>
    </row>
    <row r="308" spans="1:47" x14ac:dyDescent="0.3">
      <c r="A308" s="48" t="s">
        <v>1031</v>
      </c>
      <c r="B308" s="6" t="s">
        <v>978</v>
      </c>
      <c r="C308" s="6" t="s">
        <v>1</v>
      </c>
      <c r="D308" s="47">
        <v>0</v>
      </c>
      <c r="E308" s="48"/>
      <c r="F308" s="6" t="s">
        <v>977</v>
      </c>
      <c r="G308" s="90"/>
      <c r="H308" s="47"/>
      <c r="I308" s="47"/>
      <c r="J308" s="47" t="s">
        <v>373</v>
      </c>
      <c r="K308" s="47" t="s">
        <v>1031</v>
      </c>
      <c r="L308" s="48" t="s">
        <v>1032</v>
      </c>
      <c r="M308" s="41"/>
      <c r="N308" s="91">
        <f t="shared" si="17"/>
        <v>1</v>
      </c>
      <c r="O308" s="3">
        <v>1</v>
      </c>
      <c r="P308" s="1">
        <v>0</v>
      </c>
      <c r="Q308" s="2">
        <v>0</v>
      </c>
      <c r="R308" s="45">
        <f t="shared" si="18"/>
        <v>1</v>
      </c>
      <c r="X308" s="38">
        <v>1</v>
      </c>
      <c r="AB308" s="91"/>
      <c r="AC308" s="91"/>
      <c r="AD308" s="91"/>
      <c r="AE308" s="91"/>
      <c r="AF308" s="91"/>
      <c r="AG308" s="91"/>
      <c r="AH308" s="91"/>
      <c r="AI308" s="91"/>
      <c r="AJ308" s="91"/>
      <c r="AK308" s="91"/>
      <c r="AL308" s="91"/>
      <c r="AO308" s="100">
        <f t="shared" si="19"/>
        <v>1</v>
      </c>
      <c r="AP308" s="85">
        <f t="shared" si="16"/>
        <v>0</v>
      </c>
    </row>
    <row r="309" spans="1:47" x14ac:dyDescent="0.3">
      <c r="A309" s="48" t="s">
        <v>1031</v>
      </c>
      <c r="B309" s="6" t="s">
        <v>685</v>
      </c>
      <c r="C309" s="6" t="s">
        <v>7</v>
      </c>
      <c r="D309" s="47">
        <v>0</v>
      </c>
      <c r="E309" s="48"/>
      <c r="F309" s="6" t="s">
        <v>684</v>
      </c>
      <c r="G309" s="90"/>
      <c r="H309" s="47"/>
      <c r="I309" s="47"/>
      <c r="J309" s="47" t="s">
        <v>373</v>
      </c>
      <c r="K309" s="47" t="s">
        <v>1031</v>
      </c>
      <c r="L309" s="48" t="s">
        <v>1032</v>
      </c>
      <c r="M309" s="41"/>
      <c r="N309" s="91">
        <f t="shared" si="17"/>
        <v>1</v>
      </c>
      <c r="O309" s="3">
        <v>0</v>
      </c>
      <c r="P309" s="1">
        <v>1</v>
      </c>
      <c r="Q309" s="2">
        <v>0</v>
      </c>
      <c r="R309" s="45">
        <f t="shared" si="18"/>
        <v>1</v>
      </c>
      <c r="W309" s="38">
        <v>1</v>
      </c>
      <c r="AB309" s="91"/>
      <c r="AC309" s="91"/>
      <c r="AD309" s="91"/>
      <c r="AE309" s="91"/>
      <c r="AF309" s="91"/>
      <c r="AG309" s="91"/>
      <c r="AH309" s="91"/>
      <c r="AI309" s="91"/>
      <c r="AJ309" s="91"/>
      <c r="AK309" s="91"/>
      <c r="AL309" s="91"/>
      <c r="AO309" s="100">
        <f t="shared" si="19"/>
        <v>1</v>
      </c>
      <c r="AP309" s="85">
        <f t="shared" si="16"/>
        <v>0</v>
      </c>
    </row>
    <row r="310" spans="1:47" x14ac:dyDescent="0.3">
      <c r="A310" s="48" t="s">
        <v>1031</v>
      </c>
      <c r="B310" s="6" t="s">
        <v>990</v>
      </c>
      <c r="C310" s="6" t="s">
        <v>7</v>
      </c>
      <c r="D310" s="47">
        <v>0</v>
      </c>
      <c r="E310" s="48"/>
      <c r="F310" s="6" t="s">
        <v>989</v>
      </c>
      <c r="G310" s="90"/>
      <c r="H310" s="47"/>
      <c r="I310" s="47"/>
      <c r="J310" s="47" t="s">
        <v>373</v>
      </c>
      <c r="K310" s="47" t="s">
        <v>1031</v>
      </c>
      <c r="L310" s="48" t="s">
        <v>1032</v>
      </c>
      <c r="M310" s="41"/>
      <c r="N310" s="91">
        <f t="shared" si="17"/>
        <v>1</v>
      </c>
      <c r="O310" s="3">
        <v>1</v>
      </c>
      <c r="P310" s="1">
        <v>0</v>
      </c>
      <c r="Q310" s="2">
        <v>0</v>
      </c>
      <c r="R310" s="45">
        <f t="shared" si="18"/>
        <v>1</v>
      </c>
      <c r="X310" s="38">
        <v>1</v>
      </c>
      <c r="AB310" s="91"/>
      <c r="AC310" s="91"/>
      <c r="AD310" s="91"/>
      <c r="AE310" s="91"/>
      <c r="AF310" s="91"/>
      <c r="AG310" s="91"/>
      <c r="AH310" s="91"/>
      <c r="AI310" s="91"/>
      <c r="AJ310" s="91"/>
      <c r="AK310" s="91"/>
      <c r="AL310" s="91"/>
      <c r="AO310" s="100">
        <f t="shared" si="19"/>
        <v>1</v>
      </c>
      <c r="AP310" s="85">
        <f t="shared" si="16"/>
        <v>0</v>
      </c>
    </row>
    <row r="311" spans="1:47" x14ac:dyDescent="0.3">
      <c r="A311" s="48" t="s">
        <v>1031</v>
      </c>
      <c r="B311" s="6" t="s">
        <v>619</v>
      </c>
      <c r="C311" s="6" t="s">
        <v>211</v>
      </c>
      <c r="D311" s="47">
        <v>0</v>
      </c>
      <c r="E311" s="48"/>
      <c r="F311" s="6" t="s">
        <v>618</v>
      </c>
      <c r="G311" s="90"/>
      <c r="H311" s="47"/>
      <c r="I311" s="47"/>
      <c r="J311" s="47" t="s">
        <v>373</v>
      </c>
      <c r="K311" s="47" t="s">
        <v>1031</v>
      </c>
      <c r="L311" s="48" t="s">
        <v>1032</v>
      </c>
      <c r="M311" s="41"/>
      <c r="N311" s="91">
        <f t="shared" si="17"/>
        <v>1</v>
      </c>
      <c r="O311" s="3">
        <v>1</v>
      </c>
      <c r="P311" s="1">
        <v>0</v>
      </c>
      <c r="Q311" s="2">
        <v>0</v>
      </c>
      <c r="R311" s="45">
        <f t="shared" si="18"/>
        <v>1</v>
      </c>
      <c r="X311" s="38">
        <v>1</v>
      </c>
      <c r="AB311" s="91"/>
      <c r="AC311" s="91"/>
      <c r="AD311" s="91"/>
      <c r="AE311" s="91"/>
      <c r="AF311" s="91"/>
      <c r="AG311" s="91"/>
      <c r="AH311" s="91"/>
      <c r="AI311" s="91"/>
      <c r="AJ311" s="91"/>
      <c r="AK311" s="91"/>
      <c r="AL311" s="91"/>
      <c r="AO311" s="100">
        <f t="shared" si="19"/>
        <v>1</v>
      </c>
      <c r="AP311" s="85">
        <f t="shared" si="16"/>
        <v>0</v>
      </c>
    </row>
    <row r="312" spans="1:47" x14ac:dyDescent="0.3">
      <c r="A312" s="48" t="s">
        <v>1031</v>
      </c>
      <c r="B312" s="6" t="s">
        <v>584</v>
      </c>
      <c r="C312" s="6" t="s">
        <v>222</v>
      </c>
      <c r="D312" s="47">
        <v>0</v>
      </c>
      <c r="E312" s="48"/>
      <c r="F312" s="6" t="s">
        <v>583</v>
      </c>
      <c r="G312" s="90"/>
      <c r="H312" s="47"/>
      <c r="I312" s="47"/>
      <c r="J312" s="47" t="s">
        <v>373</v>
      </c>
      <c r="K312" s="47" t="s">
        <v>1031</v>
      </c>
      <c r="L312" s="48" t="s">
        <v>1032</v>
      </c>
      <c r="M312" s="41"/>
      <c r="N312" s="91">
        <f t="shared" si="17"/>
        <v>1</v>
      </c>
      <c r="O312" s="3">
        <v>1</v>
      </c>
      <c r="P312" s="1">
        <v>0</v>
      </c>
      <c r="Q312" s="2">
        <v>0</v>
      </c>
      <c r="R312" s="45">
        <f t="shared" si="18"/>
        <v>1</v>
      </c>
      <c r="X312" s="38">
        <v>1</v>
      </c>
      <c r="AB312" s="91"/>
      <c r="AC312" s="91"/>
      <c r="AD312" s="91"/>
      <c r="AE312" s="91"/>
      <c r="AF312" s="91"/>
      <c r="AG312" s="91"/>
      <c r="AH312" s="91"/>
      <c r="AI312" s="91"/>
      <c r="AJ312" s="91"/>
      <c r="AK312" s="91"/>
      <c r="AL312" s="91"/>
      <c r="AO312" s="100">
        <f t="shared" si="19"/>
        <v>1</v>
      </c>
      <c r="AP312" s="85">
        <f t="shared" si="16"/>
        <v>0</v>
      </c>
    </row>
    <row r="313" spans="1:47" x14ac:dyDescent="0.3">
      <c r="A313" s="48" t="s">
        <v>1031</v>
      </c>
      <c r="B313" s="6" t="s">
        <v>683</v>
      </c>
      <c r="C313" s="6" t="s">
        <v>13</v>
      </c>
      <c r="D313" s="47">
        <v>0</v>
      </c>
      <c r="E313" s="48"/>
      <c r="F313" s="6" t="s">
        <v>682</v>
      </c>
      <c r="G313" s="90"/>
      <c r="H313" s="47"/>
      <c r="I313" s="47"/>
      <c r="J313" s="47" t="s">
        <v>373</v>
      </c>
      <c r="K313" s="47" t="s">
        <v>1031</v>
      </c>
      <c r="L313" s="48" t="s">
        <v>1032</v>
      </c>
      <c r="M313" s="41"/>
      <c r="N313" s="91">
        <f t="shared" si="17"/>
        <v>1</v>
      </c>
      <c r="O313" s="3">
        <v>0</v>
      </c>
      <c r="P313" s="1">
        <v>0</v>
      </c>
      <c r="Q313" s="2">
        <v>1</v>
      </c>
      <c r="R313" s="45">
        <f t="shared" si="18"/>
        <v>0</v>
      </c>
      <c r="AB313" s="91"/>
      <c r="AC313" s="91"/>
      <c r="AD313" s="91"/>
      <c r="AE313" s="91"/>
      <c r="AF313" s="91"/>
      <c r="AG313" s="91"/>
      <c r="AH313" s="91"/>
      <c r="AI313" s="91"/>
      <c r="AJ313" s="91"/>
      <c r="AK313" s="91"/>
      <c r="AL313" s="91"/>
      <c r="AO313" s="100">
        <f t="shared" si="19"/>
        <v>0</v>
      </c>
      <c r="AP313" s="85">
        <f t="shared" si="16"/>
        <v>0</v>
      </c>
    </row>
    <row r="314" spans="1:47" x14ac:dyDescent="0.3">
      <c r="A314" s="48" t="s">
        <v>1031</v>
      </c>
      <c r="B314" s="6" t="s">
        <v>859</v>
      </c>
      <c r="C314" s="6" t="s">
        <v>860</v>
      </c>
      <c r="D314" s="47">
        <v>-1</v>
      </c>
      <c r="E314" s="48"/>
      <c r="F314" s="6" t="s">
        <v>858</v>
      </c>
      <c r="G314" s="90"/>
      <c r="H314" s="47"/>
      <c r="I314" s="47"/>
      <c r="J314" s="47" t="s">
        <v>373</v>
      </c>
      <c r="K314" s="47" t="s">
        <v>1031</v>
      </c>
      <c r="L314" s="48" t="s">
        <v>1032</v>
      </c>
      <c r="M314" s="41"/>
      <c r="N314" s="91">
        <f t="shared" si="17"/>
        <v>-1</v>
      </c>
      <c r="O314" s="3">
        <v>0</v>
      </c>
      <c r="P314" s="1">
        <v>0</v>
      </c>
      <c r="Q314" s="2">
        <v>-1</v>
      </c>
      <c r="R314" s="45">
        <f t="shared" si="18"/>
        <v>0</v>
      </c>
      <c r="AB314" s="91"/>
      <c r="AC314" s="91"/>
      <c r="AD314" s="91"/>
      <c r="AE314" s="91"/>
      <c r="AF314" s="91"/>
      <c r="AG314" s="91"/>
      <c r="AH314" s="91"/>
      <c r="AI314" s="91"/>
      <c r="AJ314" s="91"/>
      <c r="AK314" s="91"/>
      <c r="AL314" s="91"/>
      <c r="AO314" s="100">
        <f t="shared" si="19"/>
        <v>0</v>
      </c>
      <c r="AP314" s="85">
        <f t="shared" si="16"/>
        <v>0</v>
      </c>
    </row>
    <row r="315" spans="1:47" x14ac:dyDescent="0.3">
      <c r="A315" s="73" t="s">
        <v>1033</v>
      </c>
      <c r="B315" s="73"/>
      <c r="C315" s="73" t="s">
        <v>373</v>
      </c>
      <c r="D315" s="74"/>
      <c r="E315" s="73"/>
      <c r="F315" s="75"/>
      <c r="G315" s="75"/>
      <c r="H315" s="74"/>
      <c r="I315" s="74"/>
      <c r="J315" s="74" t="s">
        <v>1034</v>
      </c>
      <c r="K315" s="74" t="s">
        <v>1033</v>
      </c>
      <c r="L315" s="72"/>
      <c r="M315" s="72"/>
      <c r="N315" s="76"/>
      <c r="O315" s="101"/>
      <c r="P315" s="102"/>
      <c r="Q315" s="103"/>
      <c r="R315" s="76">
        <v>334</v>
      </c>
      <c r="S315" s="76"/>
      <c r="T315" s="76"/>
      <c r="U315" s="76"/>
      <c r="V315" s="76"/>
      <c r="W315" s="76">
        <v>0</v>
      </c>
      <c r="X315" s="76">
        <v>0</v>
      </c>
      <c r="Y315" s="76">
        <v>0</v>
      </c>
      <c r="Z315" s="76">
        <v>0</v>
      </c>
      <c r="AA315" s="76">
        <v>15</v>
      </c>
      <c r="AB315" s="76">
        <v>29</v>
      </c>
      <c r="AC315" s="76">
        <v>29</v>
      </c>
      <c r="AD315" s="76">
        <v>29</v>
      </c>
      <c r="AE315" s="76">
        <v>29</v>
      </c>
      <c r="AF315" s="76">
        <v>29</v>
      </c>
      <c r="AG315" s="76">
        <v>29</v>
      </c>
      <c r="AH315" s="76">
        <v>29</v>
      </c>
      <c r="AI315" s="76">
        <v>29</v>
      </c>
      <c r="AJ315" s="76">
        <v>29</v>
      </c>
      <c r="AK315" s="76">
        <v>29</v>
      </c>
      <c r="AL315" s="76">
        <v>29</v>
      </c>
      <c r="AM315" s="104"/>
      <c r="AN315" s="104"/>
      <c r="AO315" s="77">
        <f>SUM(W315:AL315)</f>
        <v>334</v>
      </c>
      <c r="AP315" s="78">
        <f t="shared" si="16"/>
        <v>0</v>
      </c>
    </row>
    <row r="316" spans="1:47" s="52" customFormat="1" x14ac:dyDescent="0.3">
      <c r="A316" s="51" t="s">
        <v>1035</v>
      </c>
      <c r="B316" s="51"/>
      <c r="C316" s="51"/>
      <c r="E316" s="51"/>
      <c r="F316" s="53"/>
      <c r="G316" s="53"/>
      <c r="L316" s="50"/>
      <c r="M316" s="50"/>
      <c r="N316" s="54"/>
      <c r="O316" s="105"/>
      <c r="P316" s="106"/>
      <c r="Q316" s="107"/>
      <c r="R316" s="54">
        <f t="shared" ref="R316:AP316" si="20">SUM(R2:R315)</f>
        <v>7005</v>
      </c>
      <c r="S316" s="54">
        <f t="shared" si="20"/>
        <v>0</v>
      </c>
      <c r="T316" s="54">
        <f t="shared" si="20"/>
        <v>0</v>
      </c>
      <c r="U316" s="54">
        <f t="shared" si="20"/>
        <v>0</v>
      </c>
      <c r="V316" s="54">
        <f t="shared" si="20"/>
        <v>0</v>
      </c>
      <c r="W316" s="54">
        <f t="shared" si="20"/>
        <v>368</v>
      </c>
      <c r="X316" s="54">
        <f t="shared" si="20"/>
        <v>714</v>
      </c>
      <c r="Y316" s="54">
        <f t="shared" si="20"/>
        <v>835</v>
      </c>
      <c r="Z316" s="54">
        <f t="shared" si="20"/>
        <v>646</v>
      </c>
      <c r="AA316" s="54">
        <f t="shared" si="20"/>
        <v>558</v>
      </c>
      <c r="AB316" s="54">
        <f t="shared" si="20"/>
        <v>579</v>
      </c>
      <c r="AC316" s="54">
        <f t="shared" si="20"/>
        <v>565</v>
      </c>
      <c r="AD316" s="54">
        <f t="shared" si="20"/>
        <v>528</v>
      </c>
      <c r="AE316" s="54">
        <f t="shared" si="20"/>
        <v>447</v>
      </c>
      <c r="AF316" s="54">
        <f t="shared" si="20"/>
        <v>434</v>
      </c>
      <c r="AG316" s="54">
        <f t="shared" si="20"/>
        <v>364</v>
      </c>
      <c r="AH316" s="54">
        <f t="shared" si="20"/>
        <v>202</v>
      </c>
      <c r="AI316" s="54">
        <f t="shared" si="20"/>
        <v>166</v>
      </c>
      <c r="AJ316" s="54">
        <f t="shared" si="20"/>
        <v>161</v>
      </c>
      <c r="AK316" s="54">
        <f t="shared" si="20"/>
        <v>203</v>
      </c>
      <c r="AL316" s="54">
        <f t="shared" si="20"/>
        <v>159</v>
      </c>
      <c r="AM316" s="54">
        <f t="shared" si="20"/>
        <v>72</v>
      </c>
      <c r="AN316" s="54">
        <f t="shared" si="20"/>
        <v>4</v>
      </c>
      <c r="AO316" s="54">
        <f t="shared" si="20"/>
        <v>7005</v>
      </c>
      <c r="AP316" s="54">
        <f t="shared" si="20"/>
        <v>76</v>
      </c>
      <c r="AQ316" s="115"/>
      <c r="AR316" s="115"/>
      <c r="AS316" s="115"/>
      <c r="AT316" s="115"/>
      <c r="AU316" s="115"/>
    </row>
    <row r="317" spans="1:47" x14ac:dyDescent="0.3">
      <c r="Q317" s="2"/>
      <c r="W317" s="38">
        <f>SUBTOTAL(9,W45:W90)</f>
        <v>177</v>
      </c>
      <c r="X317" s="38">
        <f t="shared" ref="X317:AL317" si="21">SUBTOTAL(9,X45:X90)</f>
        <v>274</v>
      </c>
      <c r="Y317" s="38">
        <f t="shared" si="21"/>
        <v>424</v>
      </c>
      <c r="Z317" s="38">
        <f t="shared" si="21"/>
        <v>356</v>
      </c>
      <c r="AA317" s="38">
        <f t="shared" si="21"/>
        <v>314</v>
      </c>
      <c r="AB317" s="38">
        <f t="shared" si="21"/>
        <v>407</v>
      </c>
      <c r="AC317" s="38">
        <f t="shared" si="21"/>
        <v>459</v>
      </c>
      <c r="AD317" s="38">
        <f t="shared" si="21"/>
        <v>452</v>
      </c>
      <c r="AE317" s="38">
        <f t="shared" si="21"/>
        <v>405</v>
      </c>
      <c r="AF317" s="38">
        <f t="shared" si="21"/>
        <v>405</v>
      </c>
      <c r="AG317" s="38">
        <f t="shared" si="21"/>
        <v>323</v>
      </c>
      <c r="AH317" s="38">
        <f t="shared" si="21"/>
        <v>162</v>
      </c>
      <c r="AI317" s="38">
        <f t="shared" si="21"/>
        <v>137</v>
      </c>
      <c r="AJ317" s="38">
        <f t="shared" si="21"/>
        <v>122</v>
      </c>
      <c r="AK317" s="38">
        <f t="shared" si="21"/>
        <v>144</v>
      </c>
      <c r="AL317" s="38">
        <f t="shared" si="21"/>
        <v>100</v>
      </c>
    </row>
    <row r="318" spans="1:47" x14ac:dyDescent="0.3">
      <c r="Q318" s="2"/>
    </row>
    <row r="319" spans="1:47" x14ac:dyDescent="0.3">
      <c r="Q319" s="2"/>
    </row>
    <row r="320" spans="1:47" x14ac:dyDescent="0.3">
      <c r="Q320" s="2"/>
    </row>
    <row r="321" spans="17:17" x14ac:dyDescent="0.3">
      <c r="Q321" s="2"/>
    </row>
    <row r="322" spans="17:17" x14ac:dyDescent="0.3">
      <c r="Q322" s="2"/>
    </row>
    <row r="323" spans="17:17" x14ac:dyDescent="0.3">
      <c r="Q323" s="2"/>
    </row>
    <row r="324" spans="17:17" x14ac:dyDescent="0.3">
      <c r="Q324" s="2"/>
    </row>
    <row r="325" spans="17:17" x14ac:dyDescent="0.3">
      <c r="Q325" s="2"/>
    </row>
    <row r="326" spans="17:17" x14ac:dyDescent="0.3">
      <c r="Q326" s="2"/>
    </row>
    <row r="327" spans="17:17" x14ac:dyDescent="0.3">
      <c r="Q327" s="2"/>
    </row>
    <row r="328" spans="17:17" x14ac:dyDescent="0.3">
      <c r="Q328" s="2"/>
    </row>
    <row r="329" spans="17:17" x14ac:dyDescent="0.3">
      <c r="Q329" s="2"/>
    </row>
    <row r="330" spans="17:17" x14ac:dyDescent="0.3">
      <c r="Q330" s="2"/>
    </row>
    <row r="331" spans="17:17" x14ac:dyDescent="0.3">
      <c r="Q331" s="2"/>
    </row>
    <row r="332" spans="17:17" x14ac:dyDescent="0.3">
      <c r="Q332" s="2"/>
    </row>
    <row r="333" spans="17:17" x14ac:dyDescent="0.3">
      <c r="Q333" s="2"/>
    </row>
    <row r="334" spans="17:17" x14ac:dyDescent="0.3">
      <c r="Q334" s="2"/>
    </row>
    <row r="335" spans="17:17" x14ac:dyDescent="0.3">
      <c r="Q335" s="2"/>
    </row>
    <row r="336" spans="17:17" x14ac:dyDescent="0.3">
      <c r="Q336" s="2"/>
    </row>
    <row r="337" spans="17:17" x14ac:dyDescent="0.3">
      <c r="Q337" s="2"/>
    </row>
    <row r="338" spans="17:17" x14ac:dyDescent="0.3">
      <c r="Q338" s="2"/>
    </row>
    <row r="339" spans="17:17" x14ac:dyDescent="0.3">
      <c r="Q339" s="2"/>
    </row>
    <row r="340" spans="17:17" x14ac:dyDescent="0.3">
      <c r="Q340" s="2"/>
    </row>
    <row r="341" spans="17:17" x14ac:dyDescent="0.3">
      <c r="Q341" s="2"/>
    </row>
    <row r="342" spans="17:17" x14ac:dyDescent="0.3">
      <c r="Q342" s="2"/>
    </row>
    <row r="343" spans="17:17" x14ac:dyDescent="0.3">
      <c r="Q343" s="2"/>
    </row>
    <row r="344" spans="17:17" x14ac:dyDescent="0.3">
      <c r="Q344" s="2"/>
    </row>
    <row r="345" spans="17:17" x14ac:dyDescent="0.3">
      <c r="Q345" s="2"/>
    </row>
    <row r="346" spans="17:17" x14ac:dyDescent="0.3">
      <c r="Q346" s="2"/>
    </row>
    <row r="347" spans="17:17" x14ac:dyDescent="0.3">
      <c r="Q347" s="2"/>
    </row>
    <row r="348" spans="17:17" x14ac:dyDescent="0.3">
      <c r="Q348" s="2"/>
    </row>
    <row r="349" spans="17:17" x14ac:dyDescent="0.3">
      <c r="Q349" s="2"/>
    </row>
    <row r="350" spans="17:17" x14ac:dyDescent="0.3">
      <c r="Q350" s="2"/>
    </row>
    <row r="351" spans="17:17" x14ac:dyDescent="0.3">
      <c r="Q351" s="2"/>
    </row>
    <row r="352" spans="17:17" x14ac:dyDescent="0.3">
      <c r="Q352" s="2"/>
    </row>
    <row r="353" spans="17:17" x14ac:dyDescent="0.3">
      <c r="Q353" s="2"/>
    </row>
    <row r="354" spans="17:17" x14ac:dyDescent="0.3">
      <c r="Q354" s="2"/>
    </row>
    <row r="355" spans="17:17" x14ac:dyDescent="0.3">
      <c r="Q355" s="2"/>
    </row>
    <row r="356" spans="17:17" x14ac:dyDescent="0.3">
      <c r="Q356" s="2"/>
    </row>
    <row r="357" spans="17:17" x14ac:dyDescent="0.3">
      <c r="Q357" s="2"/>
    </row>
    <row r="358" spans="17:17" x14ac:dyDescent="0.3">
      <c r="Q358" s="2"/>
    </row>
    <row r="359" spans="17:17" x14ac:dyDescent="0.3">
      <c r="Q359" s="2"/>
    </row>
    <row r="360" spans="17:17" x14ac:dyDescent="0.3">
      <c r="Q360" s="2"/>
    </row>
    <row r="361" spans="17:17" x14ac:dyDescent="0.3">
      <c r="Q361" s="2"/>
    </row>
    <row r="362" spans="17:17" x14ac:dyDescent="0.3">
      <c r="Q362" s="2"/>
    </row>
    <row r="363" spans="17:17" x14ac:dyDescent="0.3">
      <c r="Q363" s="2"/>
    </row>
    <row r="364" spans="17:17" x14ac:dyDescent="0.3">
      <c r="Q364" s="2"/>
    </row>
    <row r="365" spans="17:17" x14ac:dyDescent="0.3">
      <c r="Q365" s="2"/>
    </row>
    <row r="366" spans="17:17" x14ac:dyDescent="0.3">
      <c r="Q366" s="2"/>
    </row>
    <row r="367" spans="17:17" x14ac:dyDescent="0.3">
      <c r="Q367" s="2"/>
    </row>
    <row r="368" spans="17:17" x14ac:dyDescent="0.3">
      <c r="Q368" s="2"/>
    </row>
    <row r="369" spans="17:17" x14ac:dyDescent="0.3">
      <c r="Q369" s="2"/>
    </row>
    <row r="370" spans="17:17" x14ac:dyDescent="0.3">
      <c r="Q370" s="2"/>
    </row>
    <row r="371" spans="17:17" x14ac:dyDescent="0.3">
      <c r="Q371" s="2"/>
    </row>
    <row r="372" spans="17:17" x14ac:dyDescent="0.3">
      <c r="Q372" s="2"/>
    </row>
  </sheetData>
  <autoFilter ref="A1:AP316">
    <sortState ref="A2:AT316">
      <sortCondition ref="E1:E316"/>
    </sortState>
  </autoFilter>
  <pageMargins left="0.7" right="0.7" top="0.75" bottom="0.75" header="0.3" footer="0.3"/>
  <pageSetup paperSiz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19-20 trajectory</vt:lpstr>
      <vt:lpstr>'19-20 trajectory'!Print_Area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2020-09-22T09:41:05Z</dcterms:modified>
</cp:coreProperties>
</file>